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serenge ETo" sheetId="1" r:id="rId1"/>
    <sheet name="lusaka airport ETo" sheetId="5" r:id="rId2"/>
    <sheet name="kabwe ETo" sheetId="2" r:id="rId3"/>
    <sheet name="5 yrs rain fail weather station" sheetId="6" r:id="rId4"/>
    <sheet name="estimated areas from QGIS" sheetId="3" r:id="rId5"/>
    <sheet name="irrigation estimates from AquaC" sheetId="4" r:id="rId6"/>
    <sheet name="gross irragation calculation" sheetId="13" r:id="rId7"/>
    <sheet name="ETo and Net irrigaion" sheetId="7" r:id="rId8"/>
    <sheet name="mkushi statistical " sheetId="8" r:id="rId9"/>
    <sheet name="lunsemfwa  statistical " sheetId="9" r:id="rId10"/>
    <sheet name="Mulungushi stastical" sheetId="10" r:id="rId11"/>
    <sheet name="wwomboshi statistical data" sheetId="11" r:id="rId12"/>
    <sheet name="all catchment volume " sheetId="12" r:id="rId13"/>
  </sheets>
  <externalReferences>
    <externalReference r:id="rId14"/>
    <externalReference r:id="rId15"/>
    <externalReference r:id="rId16"/>
    <externalReference r:id="rId17"/>
    <externalReference r:id="rId18"/>
  </externalReferences>
  <calcPr calcId="125725"/>
</workbook>
</file>

<file path=xl/calcChain.xml><?xml version="1.0" encoding="utf-8"?>
<calcChain xmlns="http://schemas.openxmlformats.org/spreadsheetml/2006/main">
  <c r="F27" i="6"/>
  <c r="G27"/>
  <c r="H27"/>
  <c r="M10" i="13"/>
  <c r="L10"/>
  <c r="K10"/>
  <c r="J10"/>
  <c r="I10"/>
  <c r="M9"/>
  <c r="L9"/>
  <c r="K9"/>
  <c r="J9"/>
  <c r="I9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M4"/>
  <c r="L4"/>
  <c r="K4"/>
  <c r="J4"/>
  <c r="I4"/>
  <c r="M3"/>
  <c r="L3"/>
  <c r="K3"/>
  <c r="J3"/>
  <c r="I3"/>
  <c r="G21" i="12"/>
  <c r="F21"/>
  <c r="E21"/>
  <c r="D21"/>
  <c r="C21"/>
  <c r="H21" s="1"/>
  <c r="H20"/>
  <c r="H19"/>
  <c r="H18"/>
  <c r="H17"/>
  <c r="H16"/>
  <c r="H15"/>
  <c r="H14"/>
  <c r="H13"/>
  <c r="G9"/>
  <c r="F9"/>
  <c r="E9"/>
  <c r="D9"/>
  <c r="C9"/>
  <c r="G8"/>
  <c r="F8"/>
  <c r="E8"/>
  <c r="D8"/>
  <c r="C8"/>
  <c r="H7"/>
  <c r="H6"/>
  <c r="H5"/>
  <c r="H4"/>
  <c r="P14" i="7"/>
  <c r="P13"/>
  <c r="P12"/>
  <c r="P11"/>
  <c r="P9"/>
  <c r="P8"/>
  <c r="P7"/>
  <c r="P6"/>
  <c r="C21" i="2"/>
  <c r="G20"/>
  <c r="F20"/>
  <c r="E20"/>
  <c r="D20"/>
  <c r="C20"/>
  <c r="H19"/>
  <c r="H18"/>
  <c r="H17"/>
  <c r="H16"/>
  <c r="H15"/>
  <c r="H14"/>
  <c r="H13"/>
  <c r="H12"/>
  <c r="H11"/>
  <c r="H10"/>
  <c r="H9"/>
  <c r="H8"/>
  <c r="G23" i="5"/>
  <c r="F23"/>
  <c r="E23"/>
  <c r="D23"/>
  <c r="C23"/>
  <c r="H22"/>
  <c r="H21"/>
  <c r="H20"/>
  <c r="H19"/>
  <c r="H18"/>
  <c r="H17"/>
  <c r="H16"/>
  <c r="H15"/>
  <c r="H14"/>
  <c r="H13"/>
  <c r="H12"/>
  <c r="H11"/>
  <c r="F18" i="3"/>
  <c r="E18"/>
  <c r="D18"/>
  <c r="C18"/>
  <c r="B18"/>
  <c r="F14"/>
  <c r="E14"/>
  <c r="D14"/>
  <c r="C14"/>
  <c r="B14"/>
  <c r="F10"/>
  <c r="E10"/>
  <c r="D10"/>
  <c r="C10"/>
  <c r="B10"/>
  <c r="F6"/>
  <c r="E6"/>
  <c r="D6"/>
  <c r="C6"/>
  <c r="B6"/>
  <c r="R40" i="4"/>
  <c r="O40"/>
  <c r="L40"/>
  <c r="I40"/>
  <c r="F40"/>
  <c r="R39"/>
  <c r="O39"/>
  <c r="L39"/>
  <c r="I39"/>
  <c r="F39"/>
  <c r="R38"/>
  <c r="O38"/>
  <c r="L38"/>
  <c r="I38"/>
  <c r="F38"/>
  <c r="R37"/>
  <c r="O37"/>
  <c r="L37"/>
  <c r="I37"/>
  <c r="F37"/>
  <c r="I23"/>
  <c r="G23"/>
  <c r="F23"/>
  <c r="D23"/>
  <c r="C23"/>
  <c r="I22"/>
  <c r="G22"/>
  <c r="F22"/>
  <c r="D22"/>
  <c r="C22"/>
  <c r="I21"/>
  <c r="G21"/>
  <c r="F21"/>
  <c r="D21"/>
  <c r="C21"/>
  <c r="I20"/>
  <c r="G20"/>
  <c r="F20"/>
  <c r="D20"/>
  <c r="C20"/>
  <c r="R7"/>
  <c r="O7"/>
  <c r="L7"/>
  <c r="I7"/>
  <c r="F7"/>
  <c r="R6"/>
  <c r="O6"/>
  <c r="L6"/>
  <c r="I6"/>
  <c r="F6"/>
  <c r="R5"/>
  <c r="O5"/>
  <c r="L5"/>
  <c r="I5"/>
  <c r="F5"/>
  <c r="R4"/>
  <c r="O4"/>
  <c r="L4"/>
  <c r="I4"/>
  <c r="F4"/>
  <c r="F21" i="1"/>
  <c r="E21"/>
  <c r="D21"/>
  <c r="C21"/>
  <c r="B21"/>
  <c r="G20"/>
  <c r="G19"/>
  <c r="G18"/>
  <c r="G17"/>
  <c r="G16"/>
  <c r="G15"/>
  <c r="G14"/>
  <c r="G13"/>
  <c r="G12"/>
  <c r="G11"/>
  <c r="G10"/>
  <c r="G9"/>
</calcChain>
</file>

<file path=xl/sharedStrings.xml><?xml version="1.0" encoding="utf-8"?>
<sst xmlns="http://schemas.openxmlformats.org/spreadsheetml/2006/main" count="444" uniqueCount="101">
  <si>
    <t>serenje (zambia) - monthly data: January 2013 - December 2017</t>
  </si>
  <si>
    <t xml:space="preserve">     3  : Monthly records (1=daily, 2=10-daily and 3=monthly data)</t>
  </si>
  <si>
    <t xml:space="preserve">     1  : First day of record (1, 11 or 21 for 10-day or 1 for months)</t>
  </si>
  <si>
    <t xml:space="preserve">     1  : First month of record</t>
  </si>
  <si>
    <t xml:space="preserve">  2013  : First year of record (1901 if not linked to a specific year)</t>
  </si>
  <si>
    <t>Aerage ETo mm/day</t>
  </si>
  <si>
    <t>average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</si>
  <si>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</si>
  <si>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</si>
  <si>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</si>
  <si>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</si>
  <si>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</si>
  <si>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</si>
  <si>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</si>
  <si>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</si>
  <si>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</si>
  <si>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</si>
  <si>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</si>
  <si>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</si>
  <si>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average </t>
  </si>
  <si>
    <t xml:space="preserve">Wheat Gross Volume Calculations </t>
  </si>
  <si>
    <t>catchments</t>
  </si>
  <si>
    <t xml:space="preserve"> irr mm/ha</t>
  </si>
  <si>
    <t>area [ha]</t>
  </si>
  <si>
    <t>VOL [m3]</t>
  </si>
  <si>
    <t>irr mm/ha</t>
  </si>
  <si>
    <t>VOL</t>
  </si>
  <si>
    <t>mkushi</t>
  </si>
  <si>
    <t>lunsemfwa</t>
  </si>
  <si>
    <t>mulungushi</t>
  </si>
  <si>
    <t>mwamboshi</t>
  </si>
  <si>
    <t>aver</t>
  </si>
  <si>
    <t>years averge area in km squared</t>
  </si>
  <si>
    <t>Mkushi</t>
  </si>
  <si>
    <t xml:space="preserve">lunsemfwa </t>
  </si>
  <si>
    <t>mwabomshi</t>
  </si>
  <si>
    <t>wheat</t>
  </si>
  <si>
    <t>years averge area in ha</t>
  </si>
  <si>
    <t xml:space="preserve">Soybean Gross Volume Calculations </t>
  </si>
  <si>
    <t>Catchments</t>
  </si>
  <si>
    <t>years</t>
  </si>
  <si>
    <t>month1 may</t>
  </si>
  <si>
    <t>month2 july</t>
  </si>
  <si>
    <t xml:space="preserve">Lunsemfwa </t>
  </si>
  <si>
    <t>month3 sept</t>
  </si>
  <si>
    <t>Mulungushi</t>
  </si>
  <si>
    <t>Mwobomshi</t>
  </si>
  <si>
    <t>lusaka Airport2013 (zambia) - monthly data: January 2013 - December 2017</t>
  </si>
  <si>
    <t xml:space="preserve">average ETo </t>
  </si>
  <si>
    <t>kabwe mulungush (zambia) - monthly data: January 2013 - December 2017</t>
  </si>
  <si>
    <t xml:space="preserve">  2013 - 2017 : First year of record (2013 if not linked to a specific year)</t>
  </si>
  <si>
    <t>Average ETo</t>
  </si>
  <si>
    <t xml:space="preserve">Average </t>
  </si>
  <si>
    <t>sum</t>
  </si>
  <si>
    <t>5yrs Monthy Average rain fall</t>
  </si>
  <si>
    <t>Mwomboshi</t>
  </si>
  <si>
    <t>Kabwe Mulungushi</t>
  </si>
  <si>
    <t>Serenje Mkushi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</si>
  <si>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</si>
  <si>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</si>
  <si>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</si>
  <si>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</si>
  <si>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</si>
  <si>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</si>
  <si>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</si>
  <si>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</si>
  <si>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</si>
  <si>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</si>
  <si>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</si>
  <si>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</si>
  <si>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rainfall</t>
  </si>
  <si>
    <t>Net irrigation  [mm]</t>
  </si>
  <si>
    <t>Catchment</t>
  </si>
  <si>
    <t>Crop</t>
  </si>
  <si>
    <r>
      <t xml:space="preserve">Soybean </t>
    </r>
    <r>
      <rPr>
        <i/>
        <sz val="11"/>
        <color theme="1"/>
        <rFont val="Calibri"/>
        <family val="2"/>
        <scheme val="minor"/>
      </rPr>
      <t>(Glycine max)</t>
    </r>
  </si>
  <si>
    <r>
      <t>Wheat (</t>
    </r>
    <r>
      <rPr>
        <i/>
        <sz val="11"/>
        <color theme="1"/>
        <rFont val="Calibri"/>
        <family val="2"/>
        <scheme val="minor"/>
      </rPr>
      <t>Triticum aestivum)</t>
    </r>
  </si>
  <si>
    <t>Lunsemfwa</t>
  </si>
  <si>
    <t>Mwamboshi</t>
  </si>
  <si>
    <t>water</t>
  </si>
  <si>
    <t>rain</t>
  </si>
  <si>
    <t>`</t>
  </si>
  <si>
    <t xml:space="preserve">Soybean ETo </t>
  </si>
  <si>
    <t>wheat ETo</t>
  </si>
  <si>
    <t>Soybean (Glycine max)</t>
  </si>
  <si>
    <t>Wheat (Triticum aestivum)</t>
  </si>
  <si>
    <t>Mean</t>
  </si>
  <si>
    <t>Standard Error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</si>
  <si>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</si>
  <si>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</si>
  <si>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</si>
  <si>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</si>
  <si>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</si>
  <si>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</si>
  <si>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</si>
  <si>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</si>
  <si>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Confidence Level(95.0%)</t>
  </si>
  <si>
    <t>Median</t>
  </si>
  <si>
    <t xml:space="preserve">soya </t>
  </si>
  <si>
    <r>
      <t>Wheat (Triticum aestivum</t>
    </r>
    <r>
      <rPr>
        <i/>
        <sz val="11"/>
        <color theme="1"/>
        <rFont val="Calibri"/>
        <family val="2"/>
        <scheme val="minor"/>
      </rPr>
      <t>)</t>
    </r>
  </si>
  <si>
    <t>total</t>
  </si>
  <si>
    <t>Gross irrigation  [mm]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</si>
</sst>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2" fillId="2" borderId="4" xfId="0" applyFont="1" applyFill="1" applyBorder="1"/>
    <xf numFmtId="0" fontId="3" fillId="2" borderId="7" xfId="0" applyFont="1" applyFill="1" applyBorder="1"/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left" vertical="center"/>
    </xf>
    <xf numFmtId="2" fontId="0" fillId="0" borderId="2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1" fillId="0" borderId="25" xfId="0" applyFont="1" applyBorder="1" applyAlignment="1">
      <alignment horizontal="left" vertical="center"/>
    </xf>
    <xf numFmtId="2" fontId="0" fillId="0" borderId="26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5" borderId="0" xfId="0" applyFill="1"/>
    <xf numFmtId="0" fontId="0" fillId="0" borderId="0" xfId="0" applyAlignment="1">
      <alignment horizontal="center" vertical="center"/>
    </xf>
    <xf numFmtId="164" fontId="0" fillId="0" borderId="0" xfId="0" applyNumberFormat="1"/>
    <xf numFmtId="0" fontId="2" fillId="2" borderId="29" xfId="0" applyFont="1" applyFill="1" applyBorder="1"/>
    <xf numFmtId="0" fontId="2" fillId="2" borderId="10" xfId="0" applyFont="1" applyFill="1" applyBorder="1"/>
    <xf numFmtId="0" fontId="3" fillId="2" borderId="12" xfId="0" applyFont="1" applyFill="1" applyBorder="1"/>
    <xf numFmtId="0" fontId="2" fillId="2" borderId="30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0" fillId="6" borderId="0" xfId="0" applyFill="1"/>
    <xf numFmtId="2" fontId="0" fillId="6" borderId="0" xfId="0" applyNumberFormat="1" applyFill="1"/>
    <xf numFmtId="0" fontId="0" fillId="0" borderId="0" xfId="0" applyAlignment="1">
      <alignment vertical="center"/>
    </xf>
    <xf numFmtId="164" fontId="0" fillId="6" borderId="0" xfId="0" applyNumberFormat="1" applyFill="1"/>
    <xf numFmtId="0" fontId="0" fillId="8" borderId="0" xfId="0" applyFill="1" applyAlignment="1"/>
    <xf numFmtId="0" fontId="0" fillId="8" borderId="0" xfId="0" applyFill="1" applyAlignment="1">
      <alignment vertical="center"/>
    </xf>
    <xf numFmtId="0" fontId="0" fillId="8" borderId="0" xfId="0" applyFill="1"/>
    <xf numFmtId="0" fontId="0" fillId="7" borderId="0" xfId="0" applyFill="1" applyAlignment="1">
      <alignment horizontal="right"/>
    </xf>
    <xf numFmtId="0" fontId="0" fillId="0" borderId="0" xfId="0" applyAlignment="1">
      <alignment horizontal="right"/>
    </xf>
    <xf numFmtId="0" fontId="4" fillId="2" borderId="0" xfId="0" applyFont="1" applyFill="1"/>
    <xf numFmtId="0" fontId="4" fillId="9" borderId="0" xfId="0" applyFont="1" applyFill="1"/>
    <xf numFmtId="17" fontId="0" fillId="0" borderId="0" xfId="0" applyNumberFormat="1"/>
    <xf numFmtId="0" fontId="1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/>
    <xf numFmtId="0" fontId="4" fillId="0" borderId="32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3" xfId="0" applyFill="1" applyBorder="1" applyAlignment="1"/>
    <xf numFmtId="11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4" fillId="9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050"/>
              <a:t>serenje (zambia) - yearly</a:t>
            </a:r>
            <a:r>
              <a:rPr lang="en-US" sz="1050" baseline="0"/>
              <a:t> ETo</a:t>
            </a:r>
            <a:r>
              <a:rPr lang="en-US" sz="1050"/>
              <a:t>data: January 2013 - December 2017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[1]Sheet1!$H$24</c:f>
              <c:strCache>
                <c:ptCount val="1"/>
                <c:pt idx="0">
                  <c:v>average </c:v>
                </c:pt>
              </c:strCache>
            </c:strRef>
          </c:tx>
          <c:errBars>
            <c:errBarType val="both"/>
            <c:errValType val="stdErr"/>
          </c:errBars>
          <c:cat>
            <c:numRef>
              <c:f>[1]Sheet1!$G$25:$G$29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[1]Sheet1!$H$25:$H$29</c:f>
              <c:numCache>
                <c:formatCode>General</c:formatCode>
                <c:ptCount val="5"/>
                <c:pt idx="0">
                  <c:v>7.0749999999999993</c:v>
                </c:pt>
                <c:pt idx="1">
                  <c:v>7.125</c:v>
                </c:pt>
                <c:pt idx="2">
                  <c:v>7.1916666666666655</c:v>
                </c:pt>
                <c:pt idx="3">
                  <c:v>7.1583333333333323</c:v>
                </c:pt>
                <c:pt idx="4">
                  <c:v>6.5500000000000007</c:v>
                </c:pt>
              </c:numCache>
            </c:numRef>
          </c:val>
        </c:ser>
        <c:axId val="181669248"/>
        <c:axId val="181757056"/>
      </c:barChart>
      <c:catAx>
        <c:axId val="181669248"/>
        <c:scaling>
          <c:orientation val="minMax"/>
        </c:scaling>
        <c:axPos val="b"/>
        <c:numFmt formatCode="General" sourceLinked="1"/>
        <c:tickLblPos val="nextTo"/>
        <c:crossAx val="181757056"/>
        <c:crosses val="autoZero"/>
        <c:auto val="1"/>
        <c:lblAlgn val="ctr"/>
        <c:lblOffset val="100"/>
      </c:catAx>
      <c:valAx>
        <c:axId val="1817570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ETo mm/day</a:t>
                </a:r>
              </a:p>
            </c:rich>
          </c:tx>
          <c:layout/>
        </c:title>
        <c:numFmt formatCode="General" sourceLinked="1"/>
        <c:tickLblPos val="nextTo"/>
        <c:crossAx val="181669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'[5]areas (2)'!$J$4</c:f>
              <c:strCache>
                <c:ptCount val="1"/>
                <c:pt idx="0">
                  <c:v>Mkushi</c:v>
                </c:pt>
              </c:strCache>
            </c:strRef>
          </c:tx>
          <c:errBars>
            <c:errBarType val="both"/>
            <c:errValType val="stdDev"/>
            <c:val val="1"/>
          </c:errBars>
          <c:cat>
            <c:numRef>
              <c:f>'[5]areas (2)'!$K$3:$O$3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'[5]areas (2)'!$K$4:$O$4</c:f>
              <c:numCache>
                <c:formatCode>General</c:formatCode>
                <c:ptCount val="5"/>
                <c:pt idx="0">
                  <c:v>22</c:v>
                </c:pt>
                <c:pt idx="1">
                  <c:v>21.333333333333332</c:v>
                </c:pt>
                <c:pt idx="2">
                  <c:v>18.666666666666668</c:v>
                </c:pt>
                <c:pt idx="3">
                  <c:v>12.5</c:v>
                </c:pt>
                <c:pt idx="4">
                  <c:v>29.333333333333332</c:v>
                </c:pt>
              </c:numCache>
            </c:numRef>
          </c:val>
        </c:ser>
        <c:ser>
          <c:idx val="1"/>
          <c:order val="1"/>
          <c:tx>
            <c:strRef>
              <c:f>'[5]areas (2)'!$J$5</c:f>
              <c:strCache>
                <c:ptCount val="1"/>
                <c:pt idx="0">
                  <c:v>Lunsemfwa </c:v>
                </c:pt>
              </c:strCache>
            </c:strRef>
          </c:tx>
          <c:errBars>
            <c:errBarType val="both"/>
            <c:errValType val="stdDev"/>
            <c:val val="1"/>
          </c:errBars>
          <c:cat>
            <c:numRef>
              <c:f>'[5]areas (2)'!$K$3:$O$3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'[5]areas (2)'!$K$5:$O$5</c:f>
              <c:numCache>
                <c:formatCode>General</c:formatCode>
                <c:ptCount val="5"/>
                <c:pt idx="0">
                  <c:v>167</c:v>
                </c:pt>
                <c:pt idx="1">
                  <c:v>114.33333333333333</c:v>
                </c:pt>
                <c:pt idx="2">
                  <c:v>131</c:v>
                </c:pt>
                <c:pt idx="3">
                  <c:v>150</c:v>
                </c:pt>
                <c:pt idx="4">
                  <c:v>129.66666666666666</c:v>
                </c:pt>
              </c:numCache>
            </c:numRef>
          </c:val>
        </c:ser>
        <c:ser>
          <c:idx val="2"/>
          <c:order val="2"/>
          <c:tx>
            <c:strRef>
              <c:f>'[5]areas (2)'!$J$6</c:f>
              <c:strCache>
                <c:ptCount val="1"/>
                <c:pt idx="0">
                  <c:v>Mulungushi</c:v>
                </c:pt>
              </c:strCache>
            </c:strRef>
          </c:tx>
          <c:errBars>
            <c:errBarType val="both"/>
            <c:errValType val="stdDev"/>
            <c:val val="1"/>
          </c:errBars>
          <c:cat>
            <c:numRef>
              <c:f>'[5]areas (2)'!$K$3:$O$3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'[5]areas (2)'!$K$6:$O$6</c:f>
              <c:numCache>
                <c:formatCode>General</c:formatCode>
                <c:ptCount val="5"/>
                <c:pt idx="0">
                  <c:v>25.5</c:v>
                </c:pt>
                <c:pt idx="1">
                  <c:v>23.333333333333332</c:v>
                </c:pt>
                <c:pt idx="2">
                  <c:v>32</c:v>
                </c:pt>
                <c:pt idx="3">
                  <c:v>24.5</c:v>
                </c:pt>
                <c:pt idx="4">
                  <c:v>30.666666666666668</c:v>
                </c:pt>
              </c:numCache>
            </c:numRef>
          </c:val>
        </c:ser>
        <c:ser>
          <c:idx val="3"/>
          <c:order val="3"/>
          <c:tx>
            <c:strRef>
              <c:f>'[5]areas (2)'!$J$7</c:f>
              <c:strCache>
                <c:ptCount val="1"/>
                <c:pt idx="0">
                  <c:v>Mwobomshi</c:v>
                </c:pt>
              </c:strCache>
            </c:strRef>
          </c:tx>
          <c:errBars>
            <c:errBarType val="both"/>
            <c:errValType val="stdDev"/>
            <c:val val="1"/>
          </c:errBars>
          <c:cat>
            <c:numRef>
              <c:f>'[5]areas (2)'!$K$3:$O$3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'[5]areas (2)'!$K$7:$O$7</c:f>
              <c:numCache>
                <c:formatCode>General</c:formatCode>
                <c:ptCount val="5"/>
                <c:pt idx="0">
                  <c:v>23.5</c:v>
                </c:pt>
                <c:pt idx="1">
                  <c:v>22</c:v>
                </c:pt>
                <c:pt idx="2">
                  <c:v>25</c:v>
                </c:pt>
                <c:pt idx="3">
                  <c:v>23</c:v>
                </c:pt>
                <c:pt idx="4">
                  <c:v>21.666666666666668</c:v>
                </c:pt>
              </c:numCache>
            </c:numRef>
          </c:val>
        </c:ser>
        <c:axId val="188029952"/>
        <c:axId val="188044416"/>
      </c:barChart>
      <c:catAx>
        <c:axId val="188029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(Years)</a:t>
                </a:r>
              </a:p>
            </c:rich>
          </c:tx>
        </c:title>
        <c:numFmt formatCode="General" sourceLinked="1"/>
        <c:tickLblPos val="nextTo"/>
        <c:crossAx val="188044416"/>
        <c:crosses val="autoZero"/>
        <c:auto val="1"/>
        <c:lblAlgn val="ctr"/>
        <c:lblOffset val="100"/>
      </c:catAx>
      <c:valAx>
        <c:axId val="1880444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averageploughed Area (km2)</a:t>
                </a:r>
              </a:p>
            </c:rich>
          </c:tx>
        </c:title>
        <c:numFmt formatCode="0.0" sourceLinked="0"/>
        <c:tickLblPos val="nextTo"/>
        <c:crossAx val="1880299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'[5]areas (2)'!$J$4</c:f>
              <c:strCache>
                <c:ptCount val="1"/>
                <c:pt idx="0">
                  <c:v>Mkushi</c:v>
                </c:pt>
              </c:strCache>
            </c:strRef>
          </c:tx>
          <c:errBars>
            <c:errBarType val="both"/>
            <c:errValType val="stdErr"/>
          </c:errBars>
          <c:cat>
            <c:numRef>
              <c:f>'[5]areas (2)'!$K$3:$O$3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'[5]areas (2)'!$K$4:$O$4</c:f>
              <c:numCache>
                <c:formatCode>General</c:formatCode>
                <c:ptCount val="5"/>
                <c:pt idx="0">
                  <c:v>22</c:v>
                </c:pt>
                <c:pt idx="1">
                  <c:v>21.333333333333332</c:v>
                </c:pt>
                <c:pt idx="2">
                  <c:v>18.666666666666668</c:v>
                </c:pt>
                <c:pt idx="3">
                  <c:v>12.5</c:v>
                </c:pt>
                <c:pt idx="4">
                  <c:v>29.333333333333332</c:v>
                </c:pt>
              </c:numCache>
            </c:numRef>
          </c:val>
        </c:ser>
        <c:axId val="188078336"/>
        <c:axId val="188154240"/>
      </c:barChart>
      <c:catAx>
        <c:axId val="188078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(Years)</a:t>
                </a:r>
              </a:p>
            </c:rich>
          </c:tx>
        </c:title>
        <c:numFmt formatCode="General" sourceLinked="1"/>
        <c:tickLblPos val="nextTo"/>
        <c:crossAx val="188154240"/>
        <c:crosses val="autoZero"/>
        <c:auto val="1"/>
        <c:lblAlgn val="ctr"/>
        <c:lblOffset val="100"/>
      </c:catAx>
      <c:valAx>
        <c:axId val="1881542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latin typeface="Times New Roman" pitchFamily="18" charset="0"/>
                    <a:cs typeface="Times New Roman" pitchFamily="18" charset="0"/>
                  </a:rPr>
                  <a:t>Average Irrigated Area (km</a:t>
                </a:r>
                <a:r>
                  <a:rPr lang="en-US" sz="1000" b="0" i="0" baseline="30000">
                    <a:latin typeface="Times New Roman" pitchFamily="18" charset="0"/>
                    <a:cs typeface="Times New Roman" pitchFamily="18" charset="0"/>
                  </a:rPr>
                  <a:t>2</a:t>
                </a:r>
                <a:r>
                  <a:rPr lang="en-US" sz="1000" b="0" i="0" baseline="0">
                    <a:latin typeface="Times New Roman" pitchFamily="18" charset="0"/>
                    <a:cs typeface="Times New Roman" pitchFamily="18" charset="0"/>
                  </a:rPr>
                  <a:t>)</a:t>
                </a:r>
                <a:endParaRPr lang="en-US" sz="1000" b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2.2148401966638573E-2"/>
              <c:y val="0.1566419810906538"/>
            </c:manualLayout>
          </c:layout>
        </c:title>
        <c:numFmt formatCode="0" sourceLinked="0"/>
        <c:tickLblPos val="nextTo"/>
        <c:crossAx val="18807833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>
                <a:latin typeface="Times New Roman" pitchFamily="18" charset="0"/>
                <a:cs typeface="Times New Roman" pitchFamily="18" charset="0"/>
              </a:rPr>
              <a:t>Lunsemfwa</a:t>
            </a:r>
            <a:r>
              <a:rPr lang="en-US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'[5]areas (2)'!$J$5</c:f>
              <c:strCache>
                <c:ptCount val="1"/>
                <c:pt idx="0">
                  <c:v>Lunsemfwa </c:v>
                </c:pt>
              </c:strCache>
            </c:strRef>
          </c:tx>
          <c:errBars>
            <c:errBarType val="both"/>
            <c:errValType val="stdErr"/>
          </c:errBars>
          <c:cat>
            <c:numRef>
              <c:f>'[5]areas (2)'!$K$3:$O$3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'[5]areas (2)'!$K$5:$O$5</c:f>
              <c:numCache>
                <c:formatCode>General</c:formatCode>
                <c:ptCount val="5"/>
                <c:pt idx="0">
                  <c:v>167</c:v>
                </c:pt>
                <c:pt idx="1">
                  <c:v>114.33333333333333</c:v>
                </c:pt>
                <c:pt idx="2">
                  <c:v>131</c:v>
                </c:pt>
                <c:pt idx="3">
                  <c:v>150</c:v>
                </c:pt>
                <c:pt idx="4">
                  <c:v>129.66666666666666</c:v>
                </c:pt>
              </c:numCache>
            </c:numRef>
          </c:val>
        </c:ser>
        <c:axId val="188161024"/>
        <c:axId val="188175488"/>
      </c:barChart>
      <c:catAx>
        <c:axId val="188161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(Years)</a:t>
                </a:r>
              </a:p>
            </c:rich>
          </c:tx>
        </c:title>
        <c:numFmt formatCode="General" sourceLinked="1"/>
        <c:tickLblPos val="nextTo"/>
        <c:crossAx val="188175488"/>
        <c:crossesAt val="0"/>
        <c:auto val="1"/>
        <c:lblAlgn val="ctr"/>
        <c:lblOffset val="100"/>
      </c:catAx>
      <c:valAx>
        <c:axId val="188175488"/>
        <c:scaling>
          <c:orientation val="minMax"/>
          <c:max val="2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Average Irrigated Area (km</a:t>
                </a:r>
                <a:r>
                  <a:rPr lang="en-US" b="0" baseline="30000">
                    <a:latin typeface="Times New Roman" pitchFamily="18" charset="0"/>
                    <a:cs typeface="Times New Roman" pitchFamily="18" charset="0"/>
                  </a:rPr>
                  <a:t>2</a:t>
                </a: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7777777777777842E-2"/>
              <c:y val="0.1901738845144357"/>
            </c:manualLayout>
          </c:layout>
        </c:title>
        <c:numFmt formatCode="0" sourceLinked="0"/>
        <c:tickLblPos val="low"/>
        <c:crossAx val="18816102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'[5]areas (2)'!$J$6</c:f>
              <c:strCache>
                <c:ptCount val="1"/>
                <c:pt idx="0">
                  <c:v>Mulungushi</c:v>
                </c:pt>
              </c:strCache>
            </c:strRef>
          </c:tx>
          <c:spPr>
            <a:solidFill>
              <a:schemeClr val="accent1"/>
            </a:solidFill>
          </c:spPr>
          <c:errBars>
            <c:errBarType val="both"/>
            <c:errValType val="stdErr"/>
          </c:errBars>
          <c:cat>
            <c:numRef>
              <c:f>'[5]areas (2)'!$K$3:$O$3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'[5]areas (2)'!$K$6:$O$6</c:f>
              <c:numCache>
                <c:formatCode>General</c:formatCode>
                <c:ptCount val="5"/>
                <c:pt idx="0">
                  <c:v>25.5</c:v>
                </c:pt>
                <c:pt idx="1">
                  <c:v>23.333333333333332</c:v>
                </c:pt>
                <c:pt idx="2">
                  <c:v>32</c:v>
                </c:pt>
                <c:pt idx="3">
                  <c:v>24.5</c:v>
                </c:pt>
                <c:pt idx="4">
                  <c:v>30.666666666666668</c:v>
                </c:pt>
              </c:numCache>
            </c:numRef>
          </c:val>
        </c:ser>
        <c:axId val="188352768"/>
        <c:axId val="188375424"/>
      </c:barChart>
      <c:catAx>
        <c:axId val="188352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(Years)</a:t>
                </a:r>
              </a:p>
            </c:rich>
          </c:tx>
        </c:title>
        <c:numFmt formatCode="General" sourceLinked="1"/>
        <c:tickLblPos val="nextTo"/>
        <c:crossAx val="188375424"/>
        <c:crosses val="autoZero"/>
        <c:auto val="1"/>
        <c:lblAlgn val="ctr"/>
        <c:lblOffset val="100"/>
      </c:catAx>
      <c:valAx>
        <c:axId val="188375424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0" i="0" baseline="0">
                    <a:latin typeface="Times New Roman" pitchFamily="18" charset="0"/>
                    <a:cs typeface="Times New Roman" pitchFamily="18" charset="0"/>
                  </a:rPr>
                  <a:t>Average Irrigated Area (km</a:t>
                </a:r>
                <a:r>
                  <a:rPr lang="en-US" sz="1000" b="0" i="0" baseline="30000">
                    <a:latin typeface="Times New Roman" pitchFamily="18" charset="0"/>
                    <a:cs typeface="Times New Roman" pitchFamily="18" charset="0"/>
                  </a:rPr>
                  <a:t>2</a:t>
                </a:r>
                <a:r>
                  <a:rPr lang="en-US" sz="1000" b="0" i="0" baseline="0">
                    <a:latin typeface="Times New Roman" pitchFamily="18" charset="0"/>
                    <a:cs typeface="Times New Roman" pitchFamily="18" charset="0"/>
                  </a:rPr>
                  <a:t>)</a:t>
                </a:r>
                <a:endParaRPr lang="en-US" sz="10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2.2075055187638009E-2"/>
              <c:y val="0.16139405651216696"/>
            </c:manualLayout>
          </c:layout>
        </c:title>
        <c:numFmt formatCode="0" sourceLinked="0"/>
        <c:tickLblPos val="nextTo"/>
        <c:crossAx val="18835276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000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130927701897774"/>
          <c:y val="0.15328467153284689"/>
          <c:w val="0.74108819838846962"/>
          <c:h val="0.63046228710462249"/>
        </c:manualLayout>
      </c:layout>
      <c:barChart>
        <c:barDir val="col"/>
        <c:grouping val="clustered"/>
        <c:ser>
          <c:idx val="0"/>
          <c:order val="0"/>
          <c:tx>
            <c:strRef>
              <c:f>'[5]areas (2)'!$J$7</c:f>
              <c:strCache>
                <c:ptCount val="1"/>
                <c:pt idx="0">
                  <c:v>Mwobomshi</c:v>
                </c:pt>
              </c:strCache>
            </c:strRef>
          </c:tx>
          <c:errBars>
            <c:errBarType val="both"/>
            <c:errValType val="stdErr"/>
          </c:errBars>
          <c:cat>
            <c:numRef>
              <c:f>'[5]areas (2)'!$K$3:$O$3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'[5]areas (2)'!$K$7:$O$7</c:f>
              <c:numCache>
                <c:formatCode>General</c:formatCode>
                <c:ptCount val="5"/>
                <c:pt idx="0">
                  <c:v>23.5</c:v>
                </c:pt>
                <c:pt idx="1">
                  <c:v>22</c:v>
                </c:pt>
                <c:pt idx="2">
                  <c:v>25</c:v>
                </c:pt>
                <c:pt idx="3">
                  <c:v>23</c:v>
                </c:pt>
                <c:pt idx="4">
                  <c:v>21.666666666666668</c:v>
                </c:pt>
              </c:numCache>
            </c:numRef>
          </c:val>
        </c:ser>
        <c:axId val="188400000"/>
        <c:axId val="188401920"/>
      </c:barChart>
      <c:catAx>
        <c:axId val="188400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(Years)</a:t>
                </a:r>
              </a:p>
            </c:rich>
          </c:tx>
        </c:title>
        <c:numFmt formatCode="General" sourceLinked="1"/>
        <c:tickLblPos val="nextTo"/>
        <c:crossAx val="188401920"/>
        <c:crosses val="autoZero"/>
        <c:auto val="1"/>
        <c:lblAlgn val="ctr"/>
        <c:lblOffset val="100"/>
      </c:catAx>
      <c:valAx>
        <c:axId val="1884019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0" i="0" baseline="0">
                    <a:latin typeface="Times New Roman" pitchFamily="18" charset="0"/>
                    <a:cs typeface="Times New Roman" pitchFamily="18" charset="0"/>
                  </a:rPr>
                  <a:t>Average Irrigated Area (km</a:t>
                </a:r>
                <a:r>
                  <a:rPr lang="en-US" sz="1000" b="0" i="0" baseline="30000">
                    <a:latin typeface="Times New Roman" pitchFamily="18" charset="0"/>
                    <a:cs typeface="Times New Roman" pitchFamily="18" charset="0"/>
                  </a:rPr>
                  <a:t>2</a:t>
                </a:r>
                <a:r>
                  <a:rPr lang="en-US" sz="1000" b="0" i="0" baseline="0">
                    <a:latin typeface="Times New Roman" pitchFamily="18" charset="0"/>
                    <a:cs typeface="Times New Roman" pitchFamily="18" charset="0"/>
                  </a:rPr>
                  <a:t>)</a:t>
                </a:r>
                <a:endParaRPr lang="en-US" sz="1000">
                  <a:latin typeface="Times New Roman" pitchFamily="18" charset="0"/>
                  <a:cs typeface="Times New Roman" pitchFamily="18" charset="0"/>
                </a:endParaRPr>
              </a:p>
            </c:rich>
          </c:tx>
        </c:title>
        <c:numFmt formatCode="0" sourceLinked="0"/>
        <c:tickLblPos val="nextTo"/>
        <c:crossAx val="188400000"/>
        <c:crosses val="autoZero"/>
        <c:crossBetween val="between"/>
      </c:valAx>
    </c:plotArea>
    <c:plotVisOnly val="1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'[4]net irrigation '!$C$45</c:f>
              <c:strCache>
                <c:ptCount val="1"/>
                <c:pt idx="0">
                  <c:v>mkushi</c:v>
                </c:pt>
              </c:strCache>
            </c:strRef>
          </c:tx>
          <c:cat>
            <c:numRef>
              <c:f>'[4]net irrigation '!$D$44:$H$44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'[4]net irrigation '!$D$45:$H$45</c:f>
              <c:numCache>
                <c:formatCode>General</c:formatCode>
                <c:ptCount val="5"/>
                <c:pt idx="0">
                  <c:v>10586400</c:v>
                </c:pt>
                <c:pt idx="1">
                  <c:v>9664000</c:v>
                </c:pt>
                <c:pt idx="2">
                  <c:v>9422933.333333334</c:v>
                </c:pt>
                <c:pt idx="3">
                  <c:v>5078750</c:v>
                </c:pt>
                <c:pt idx="4">
                  <c:v>11985600</c:v>
                </c:pt>
              </c:numCache>
            </c:numRef>
          </c:val>
        </c:ser>
        <c:ser>
          <c:idx val="1"/>
          <c:order val="1"/>
          <c:tx>
            <c:strRef>
              <c:f>'[4]net irrigation '!$C$46</c:f>
              <c:strCache>
                <c:ptCount val="1"/>
                <c:pt idx="0">
                  <c:v>lunsemfwa</c:v>
                </c:pt>
              </c:strCache>
            </c:strRef>
          </c:tx>
          <c:cat>
            <c:numRef>
              <c:f>'[4]net irrigation '!$D$44:$H$44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'[4]net irrigation '!$D$46:$H$46</c:f>
              <c:numCache>
                <c:formatCode>General</c:formatCode>
                <c:ptCount val="5"/>
                <c:pt idx="0">
                  <c:v>68119300</c:v>
                </c:pt>
                <c:pt idx="1">
                  <c:v>48363000</c:v>
                </c:pt>
                <c:pt idx="2">
                  <c:v>57482800</c:v>
                </c:pt>
                <c:pt idx="3">
                  <c:v>61470000</c:v>
                </c:pt>
                <c:pt idx="4">
                  <c:v>44268199.999999993</c:v>
                </c:pt>
              </c:numCache>
            </c:numRef>
          </c:val>
        </c:ser>
        <c:ser>
          <c:idx val="2"/>
          <c:order val="2"/>
          <c:tx>
            <c:strRef>
              <c:f>'[4]net irrigation '!$C$47</c:f>
              <c:strCache>
                <c:ptCount val="1"/>
                <c:pt idx="0">
                  <c:v>mulungushi</c:v>
                </c:pt>
              </c:strCache>
            </c:strRef>
          </c:tx>
          <c:cat>
            <c:numRef>
              <c:f>'[4]net irrigation '!$D$44:$H$44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'[4]net irrigation '!$D$47:$H$47</c:f>
              <c:numCache>
                <c:formatCode>General</c:formatCode>
                <c:ptCount val="5"/>
                <c:pt idx="0">
                  <c:v>10393800</c:v>
                </c:pt>
                <c:pt idx="1">
                  <c:v>9870000</c:v>
                </c:pt>
                <c:pt idx="2">
                  <c:v>14041600</c:v>
                </c:pt>
                <c:pt idx="3">
                  <c:v>10040100</c:v>
                </c:pt>
                <c:pt idx="4">
                  <c:v>10469600</c:v>
                </c:pt>
              </c:numCache>
            </c:numRef>
          </c:val>
        </c:ser>
        <c:ser>
          <c:idx val="3"/>
          <c:order val="3"/>
          <c:tx>
            <c:strRef>
              <c:f>'[4]net irrigation '!$C$48</c:f>
              <c:strCache>
                <c:ptCount val="1"/>
                <c:pt idx="0">
                  <c:v>mwamboshi</c:v>
                </c:pt>
              </c:strCache>
            </c:strRef>
          </c:tx>
          <c:cat>
            <c:numRef>
              <c:f>'[4]net irrigation '!$D$44:$H$44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'[4]net irrigation '!$D$48:$H$48</c:f>
              <c:numCache>
                <c:formatCode>General</c:formatCode>
                <c:ptCount val="5"/>
                <c:pt idx="0">
                  <c:v>7388399.9999999991</c:v>
                </c:pt>
                <c:pt idx="1">
                  <c:v>8698800</c:v>
                </c:pt>
                <c:pt idx="2">
                  <c:v>11460000</c:v>
                </c:pt>
                <c:pt idx="3">
                  <c:v>6778099.9999999991</c:v>
                </c:pt>
                <c:pt idx="4">
                  <c:v>6643000.0000000009</c:v>
                </c:pt>
              </c:numCache>
            </c:numRef>
          </c:val>
        </c:ser>
        <c:axId val="188255616"/>
        <c:axId val="188265600"/>
      </c:barChart>
      <c:catAx>
        <c:axId val="188255616"/>
        <c:scaling>
          <c:orientation val="minMax"/>
        </c:scaling>
        <c:axPos val="b"/>
        <c:numFmt formatCode="General" sourceLinked="1"/>
        <c:tickLblPos val="nextTo"/>
        <c:crossAx val="188265600"/>
        <c:crosses val="autoZero"/>
        <c:auto val="1"/>
        <c:lblAlgn val="ctr"/>
        <c:lblOffset val="100"/>
      </c:catAx>
      <c:valAx>
        <c:axId val="188265600"/>
        <c:scaling>
          <c:orientation val="minMax"/>
        </c:scaling>
        <c:axPos val="l"/>
        <c:majorGridlines/>
        <c:numFmt formatCode="General" sourceLinked="1"/>
        <c:tickLblPos val="nextTo"/>
        <c:crossAx val="1882556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0305572534026903E-2"/>
          <c:y val="3.5851721928865411E-2"/>
          <c:w val="0.81006252459705141"/>
          <c:h val="0.83191439531597011"/>
        </c:manualLayout>
      </c:layout>
      <c:lineChart>
        <c:grouping val="standard"/>
        <c:ser>
          <c:idx val="0"/>
          <c:order val="0"/>
          <c:tx>
            <c:strRef>
              <c:f>[1]Sheet1!$C$8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diamond"/>
            <c:size val="4"/>
          </c:marker>
          <c:cat>
            <c:strRef>
              <c:f>[1]Sheet1!$B$9:$B$20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[1]Sheet1!$C$9:$C$20</c:f>
              <c:numCache>
                <c:formatCode>General</c:formatCode>
                <c:ptCount val="12"/>
                <c:pt idx="0">
                  <c:v>5.0999999999999996</c:v>
                </c:pt>
                <c:pt idx="1">
                  <c:v>5.2</c:v>
                </c:pt>
                <c:pt idx="2">
                  <c:v>6.7</c:v>
                </c:pt>
                <c:pt idx="3">
                  <c:v>5.7</c:v>
                </c:pt>
                <c:pt idx="4">
                  <c:v>6.6</c:v>
                </c:pt>
                <c:pt idx="5">
                  <c:v>6.9</c:v>
                </c:pt>
                <c:pt idx="6">
                  <c:v>7.1</c:v>
                </c:pt>
                <c:pt idx="7">
                  <c:v>8.5</c:v>
                </c:pt>
                <c:pt idx="8">
                  <c:v>9.9</c:v>
                </c:pt>
                <c:pt idx="9">
                  <c:v>9.6999999999999993</c:v>
                </c:pt>
                <c:pt idx="10">
                  <c:v>7.7</c:v>
                </c:pt>
                <c:pt idx="11">
                  <c:v>5.8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[1]Sheet1!$D$8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diamond"/>
            <c:size val="4"/>
            <c:spPr>
              <a:solidFill>
                <a:srgbClr val="4F81BD"/>
              </a:solidFill>
            </c:spPr>
          </c:marker>
          <c:cat>
            <c:strRef>
              <c:f>[1]Sheet1!$B$9:$B$20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[1]Sheet1!$D$9:$D$20</c:f>
              <c:numCache>
                <c:formatCode>General</c:formatCode>
                <c:ptCount val="12"/>
                <c:pt idx="0">
                  <c:v>4.9000000000000004</c:v>
                </c:pt>
                <c:pt idx="1">
                  <c:v>4.5</c:v>
                </c:pt>
                <c:pt idx="2">
                  <c:v>5.7</c:v>
                </c:pt>
                <c:pt idx="3">
                  <c:v>5.8</c:v>
                </c:pt>
                <c:pt idx="4">
                  <c:v>6.8</c:v>
                </c:pt>
                <c:pt idx="5">
                  <c:v>7</c:v>
                </c:pt>
                <c:pt idx="6">
                  <c:v>7.1</c:v>
                </c:pt>
                <c:pt idx="7">
                  <c:v>8.4</c:v>
                </c:pt>
                <c:pt idx="8">
                  <c:v>10</c:v>
                </c:pt>
                <c:pt idx="9">
                  <c:v>10.3</c:v>
                </c:pt>
                <c:pt idx="10">
                  <c:v>9.4</c:v>
                </c:pt>
                <c:pt idx="11">
                  <c:v>5.6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[1]Sheet1!$E$8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triangle"/>
            <c:size val="3"/>
            <c:spPr>
              <a:solidFill>
                <a:schemeClr val="accent1"/>
              </a:solidFill>
            </c:spPr>
          </c:marker>
          <c:cat>
            <c:strRef>
              <c:f>[1]Sheet1!$B$9:$B$20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[1]Sheet1!$E$9:$E$20</c:f>
              <c:numCache>
                <c:formatCode>General</c:formatCode>
                <c:ptCount val="12"/>
                <c:pt idx="0">
                  <c:v>5</c:v>
                </c:pt>
                <c:pt idx="1">
                  <c:v>5.5</c:v>
                </c:pt>
                <c:pt idx="2">
                  <c:v>6.5</c:v>
                </c:pt>
                <c:pt idx="3">
                  <c:v>5.3</c:v>
                </c:pt>
                <c:pt idx="4">
                  <c:v>6.8</c:v>
                </c:pt>
                <c:pt idx="5">
                  <c:v>7</c:v>
                </c:pt>
                <c:pt idx="6">
                  <c:v>7.4</c:v>
                </c:pt>
                <c:pt idx="7">
                  <c:v>8.4</c:v>
                </c:pt>
                <c:pt idx="8">
                  <c:v>9.4</c:v>
                </c:pt>
                <c:pt idx="9">
                  <c:v>10.3</c:v>
                </c:pt>
                <c:pt idx="10">
                  <c:v>8.1</c:v>
                </c:pt>
                <c:pt idx="11">
                  <c:v>6.6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[1]Sheet1!$F$8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x"/>
            <c:size val="3"/>
          </c:marker>
          <c:cat>
            <c:strRef>
              <c:f>[1]Sheet1!$B$9:$B$20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[1]Sheet1!$F$9:$F$20</c:f>
              <c:numCache>
                <c:formatCode>General</c:formatCode>
                <c:ptCount val="12"/>
                <c:pt idx="0">
                  <c:v>5.7</c:v>
                </c:pt>
                <c:pt idx="1">
                  <c:v>6.2</c:v>
                </c:pt>
                <c:pt idx="2">
                  <c:v>5.8</c:v>
                </c:pt>
                <c:pt idx="3">
                  <c:v>6.3</c:v>
                </c:pt>
                <c:pt idx="4">
                  <c:v>6.9</c:v>
                </c:pt>
                <c:pt idx="5">
                  <c:v>6.4</c:v>
                </c:pt>
                <c:pt idx="6">
                  <c:v>6.8</c:v>
                </c:pt>
                <c:pt idx="7">
                  <c:v>8</c:v>
                </c:pt>
                <c:pt idx="8">
                  <c:v>9.8000000000000007</c:v>
                </c:pt>
                <c:pt idx="9">
                  <c:v>10.5</c:v>
                </c:pt>
                <c:pt idx="10">
                  <c:v>7.9</c:v>
                </c:pt>
                <c:pt idx="11">
                  <c:v>5.6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[1]Sheet1!$G$8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star"/>
            <c:size val="3"/>
          </c:marker>
          <c:cat>
            <c:strRef>
              <c:f>[1]Sheet1!$B$9:$B$20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[1]Sheet1!$G$9:$G$20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5.2</c:v>
                </c:pt>
                <c:pt idx="3">
                  <c:v>5.4</c:v>
                </c:pt>
                <c:pt idx="4">
                  <c:v>5.8</c:v>
                </c:pt>
                <c:pt idx="5">
                  <c:v>6.3</c:v>
                </c:pt>
                <c:pt idx="6">
                  <c:v>6.5</c:v>
                </c:pt>
                <c:pt idx="7">
                  <c:v>7.9</c:v>
                </c:pt>
                <c:pt idx="8">
                  <c:v>9.5</c:v>
                </c:pt>
                <c:pt idx="9">
                  <c:v>9.3000000000000007</c:v>
                </c:pt>
                <c:pt idx="10">
                  <c:v>6.5</c:v>
                </c:pt>
                <c:pt idx="11">
                  <c:v>6.2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[1]Sheet1!$H$8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cat>
            <c:strRef>
              <c:f>[1]Sheet1!$B$9:$B$20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[1]Sheet1!$H$9:$H$20</c:f>
              <c:numCache>
                <c:formatCode>General</c:formatCode>
                <c:ptCount val="12"/>
                <c:pt idx="0">
                  <c:v>5.14</c:v>
                </c:pt>
                <c:pt idx="1">
                  <c:v>5.2799999999999994</c:v>
                </c:pt>
                <c:pt idx="2">
                  <c:v>5.9799999999999995</c:v>
                </c:pt>
                <c:pt idx="3">
                  <c:v>5.7</c:v>
                </c:pt>
                <c:pt idx="4">
                  <c:v>6.58</c:v>
                </c:pt>
                <c:pt idx="5">
                  <c:v>6.7199999999999989</c:v>
                </c:pt>
                <c:pt idx="6">
                  <c:v>6.9800000000000013</c:v>
                </c:pt>
                <c:pt idx="7">
                  <c:v>8.2399999999999984</c:v>
                </c:pt>
                <c:pt idx="8">
                  <c:v>9.7199999999999989</c:v>
                </c:pt>
                <c:pt idx="9">
                  <c:v>10.02</c:v>
                </c:pt>
                <c:pt idx="10">
                  <c:v>7.92</c:v>
                </c:pt>
                <c:pt idx="11">
                  <c:v>5.96</c:v>
                </c:pt>
              </c:numCache>
            </c:numRef>
          </c:val>
          <c:smooth val="1"/>
        </c:ser>
        <c:marker val="1"/>
        <c:axId val="182359168"/>
        <c:axId val="182361088"/>
      </c:lineChart>
      <c:catAx>
        <c:axId val="182359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(Months)</a:t>
                </a:r>
              </a:p>
            </c:rich>
          </c:tx>
          <c:layout/>
        </c:title>
        <c:tickLblPos val="nextTo"/>
        <c:spPr>
          <a:ln>
            <a:solidFill>
              <a:srgbClr val="FF0000"/>
            </a:solidFill>
          </a:ln>
        </c:spPr>
        <c:crossAx val="182361088"/>
        <c:crosses val="autoZero"/>
        <c:auto val="1"/>
        <c:lblAlgn val="ctr"/>
        <c:lblOffset val="100"/>
      </c:catAx>
      <c:valAx>
        <c:axId val="18236108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ETo (mm/day)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rgbClr val="FF0000"/>
            </a:solidFill>
          </a:ln>
        </c:spPr>
        <c:crossAx val="182359168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38000"/>
          </a:blip>
          <a:srcRect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x val="0.84630128996432519"/>
          <c:y val="2.8196296260507524E-2"/>
          <c:w val="0.14152214991390916"/>
          <c:h val="0.35985906683356655"/>
        </c:manualLayout>
      </c:layout>
    </c:legend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050"/>
              <a:t>lusaka Airport2013 (zambia) - monthly  ETo data: January 2013 - December 2017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[2]Sheet1!$L$21</c:f>
              <c:strCache>
                <c:ptCount val="1"/>
                <c:pt idx="0">
                  <c:v>average</c:v>
                </c:pt>
              </c:strCache>
            </c:strRef>
          </c:tx>
          <c:cat>
            <c:strRef>
              <c:f>[2]Sheet1!$K$22:$K$33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[2]Sheet1!$L$22:$L$33</c:f>
              <c:numCache>
                <c:formatCode>General</c:formatCode>
                <c:ptCount val="12"/>
                <c:pt idx="0">
                  <c:v>5.6400000000000006</c:v>
                </c:pt>
                <c:pt idx="1">
                  <c:v>5.7799999999999994</c:v>
                </c:pt>
                <c:pt idx="2">
                  <c:v>6.16</c:v>
                </c:pt>
                <c:pt idx="3">
                  <c:v>5.4599999999999991</c:v>
                </c:pt>
                <c:pt idx="4">
                  <c:v>6.12</c:v>
                </c:pt>
                <c:pt idx="5">
                  <c:v>5.7200000000000006</c:v>
                </c:pt>
                <c:pt idx="6">
                  <c:v>5.76</c:v>
                </c:pt>
                <c:pt idx="7">
                  <c:v>7.7200000000000006</c:v>
                </c:pt>
                <c:pt idx="8">
                  <c:v>9.24</c:v>
                </c:pt>
                <c:pt idx="9">
                  <c:v>9.6999999999999993</c:v>
                </c:pt>
                <c:pt idx="10">
                  <c:v>8.16</c:v>
                </c:pt>
                <c:pt idx="11">
                  <c:v>6.68</c:v>
                </c:pt>
              </c:numCache>
            </c:numRef>
          </c:val>
        </c:ser>
        <c:axId val="182382976"/>
        <c:axId val="182384896"/>
      </c:barChart>
      <c:catAx>
        <c:axId val="182382976"/>
        <c:scaling>
          <c:orientation val="minMax"/>
        </c:scaling>
        <c:axPos val="b"/>
        <c:title/>
        <c:tickLblPos val="nextTo"/>
        <c:crossAx val="182384896"/>
        <c:crosses val="autoZero"/>
        <c:auto val="1"/>
        <c:lblAlgn val="ctr"/>
        <c:lblOffset val="100"/>
      </c:catAx>
      <c:valAx>
        <c:axId val="182384896"/>
        <c:scaling>
          <c:orientation val="minMax"/>
        </c:scaling>
        <c:axPos val="l"/>
        <c:majorGridlines/>
        <c:title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tickLblPos val="nextTo"/>
        <c:crossAx val="1823829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/>
              <a:t>lusaka Airport2013 (zambia) - yearly ETo data: January 2013 - December 2017</a:t>
            </a:r>
            <a:endParaRPr lang="en-US" sz="105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[2]Sheet1!$H$25</c:f>
              <c:strCache>
                <c:ptCount val="1"/>
                <c:pt idx="0">
                  <c:v>average ETo </c:v>
                </c:pt>
              </c:strCache>
            </c:strRef>
          </c:tx>
          <c:cat>
            <c:numRef>
              <c:f>[2]Sheet1!$G$26:$G$30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[2]Sheet1!$H$26:$H$30</c:f>
              <c:numCache>
                <c:formatCode>General</c:formatCode>
                <c:ptCount val="5"/>
                <c:pt idx="0">
                  <c:v>6.825000000000002</c:v>
                </c:pt>
                <c:pt idx="1">
                  <c:v>7.4166666666666652</c:v>
                </c:pt>
                <c:pt idx="2">
                  <c:v>6.9916666666666671</c:v>
                </c:pt>
                <c:pt idx="3">
                  <c:v>6.9750000000000014</c:v>
                </c:pt>
                <c:pt idx="4">
                  <c:v>6.0166666666666666</c:v>
                </c:pt>
              </c:numCache>
            </c:numRef>
          </c:val>
        </c:ser>
        <c:axId val="181896320"/>
        <c:axId val="181897856"/>
      </c:barChart>
      <c:catAx>
        <c:axId val="181896320"/>
        <c:scaling>
          <c:orientation val="minMax"/>
        </c:scaling>
        <c:axPos val="b"/>
        <c:numFmt formatCode="General" sourceLinked="1"/>
        <c:tickLblPos val="nextTo"/>
        <c:crossAx val="181897856"/>
        <c:crosses val="autoZero"/>
        <c:auto val="1"/>
        <c:lblAlgn val="ctr"/>
        <c:lblOffset val="100"/>
      </c:catAx>
      <c:valAx>
        <c:axId val="181897856"/>
        <c:scaling>
          <c:orientation val="minMax"/>
        </c:scaling>
        <c:axPos val="l"/>
        <c:majorGridlines/>
        <c:numFmt formatCode="General" sourceLinked="1"/>
        <c:tickLblPos val="nextTo"/>
        <c:crossAx val="1818963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[2]Sheet1!$C$10</c:f>
              <c:strCache>
                <c:ptCount val="1"/>
                <c:pt idx="0">
                  <c:v>2013</c:v>
                </c:pt>
              </c:strCache>
            </c:strRef>
          </c:tx>
          <c:spPr>
            <a:ln w="22225">
              <a:solidFill>
                <a:schemeClr val="tx2"/>
              </a:solidFill>
            </a:ln>
          </c:spPr>
          <c:marker>
            <c:symbol val="diamond"/>
            <c:size val="4"/>
          </c:marker>
          <c:cat>
            <c:strRef>
              <c:f>[2]Sheet1!$B$11:$B$22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[2]Sheet1!$C$11:$C$22</c:f>
              <c:numCache>
                <c:formatCode>General</c:formatCode>
                <c:ptCount val="12"/>
                <c:pt idx="0">
                  <c:v>5.6</c:v>
                </c:pt>
                <c:pt idx="1">
                  <c:v>5.8</c:v>
                </c:pt>
                <c:pt idx="2">
                  <c:v>6.2</c:v>
                </c:pt>
                <c:pt idx="3">
                  <c:v>5.5</c:v>
                </c:pt>
                <c:pt idx="4">
                  <c:v>6.1</c:v>
                </c:pt>
                <c:pt idx="5">
                  <c:v>5.7</c:v>
                </c:pt>
                <c:pt idx="6">
                  <c:v>5.7</c:v>
                </c:pt>
                <c:pt idx="7">
                  <c:v>7.7</c:v>
                </c:pt>
                <c:pt idx="8">
                  <c:v>9.3000000000000007</c:v>
                </c:pt>
                <c:pt idx="9">
                  <c:v>9.4</c:v>
                </c:pt>
                <c:pt idx="10">
                  <c:v>8.1999999999999993</c:v>
                </c:pt>
                <c:pt idx="11">
                  <c:v>6.7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[2]Sheet1!$D$10</c:f>
              <c:strCache>
                <c:ptCount val="1"/>
                <c:pt idx="0">
                  <c:v>2014</c:v>
                </c:pt>
              </c:strCache>
            </c:strRef>
          </c:tx>
          <c:marker>
            <c:symbol val="square"/>
            <c:size val="4"/>
          </c:marker>
          <c:dPt>
            <c:idx val="10"/>
            <c:spPr>
              <a:ln w="22225">
                <a:solidFill>
                  <a:srgbClr val="FF0000"/>
                </a:solidFill>
              </a:ln>
            </c:spPr>
          </c:dPt>
          <c:cat>
            <c:strRef>
              <c:f>[2]Sheet1!$B$11:$B$22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[2]Sheet1!$D$11:$D$22</c:f>
              <c:numCache>
                <c:formatCode>General</c:formatCode>
                <c:ptCount val="12"/>
                <c:pt idx="0">
                  <c:v>5.6</c:v>
                </c:pt>
                <c:pt idx="1">
                  <c:v>5.2</c:v>
                </c:pt>
                <c:pt idx="2">
                  <c:v>6.8</c:v>
                </c:pt>
                <c:pt idx="3">
                  <c:v>6.2</c:v>
                </c:pt>
                <c:pt idx="4">
                  <c:v>6.6</c:v>
                </c:pt>
                <c:pt idx="5">
                  <c:v>6.4</c:v>
                </c:pt>
                <c:pt idx="6">
                  <c:v>6.8</c:v>
                </c:pt>
                <c:pt idx="7">
                  <c:v>8.4</c:v>
                </c:pt>
                <c:pt idx="8">
                  <c:v>9.8000000000000007</c:v>
                </c:pt>
                <c:pt idx="9">
                  <c:v>10.6</c:v>
                </c:pt>
                <c:pt idx="10">
                  <c:v>10</c:v>
                </c:pt>
                <c:pt idx="11">
                  <c:v>6.6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[2]Sheet1!$E$10</c:f>
              <c:strCache>
                <c:ptCount val="1"/>
                <c:pt idx="0">
                  <c:v>2015</c:v>
                </c:pt>
              </c:strCache>
            </c:strRef>
          </c:tx>
          <c:spPr>
            <a:ln w="22225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triangle"/>
            <c:size val="4"/>
          </c:marker>
          <c:cat>
            <c:strRef>
              <c:f>[2]Sheet1!$B$11:$B$22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[2]Sheet1!$E$11:$E$22</c:f>
              <c:numCache>
                <c:formatCode>General</c:formatCode>
                <c:ptCount val="12"/>
                <c:pt idx="0">
                  <c:v>5.4</c:v>
                </c:pt>
                <c:pt idx="1">
                  <c:v>6.2</c:v>
                </c:pt>
                <c:pt idx="2">
                  <c:v>6.9</c:v>
                </c:pt>
                <c:pt idx="3">
                  <c:v>4.7</c:v>
                </c:pt>
                <c:pt idx="4">
                  <c:v>6.3</c:v>
                </c:pt>
                <c:pt idx="5">
                  <c:v>6</c:v>
                </c:pt>
                <c:pt idx="6">
                  <c:v>6.4</c:v>
                </c:pt>
                <c:pt idx="7">
                  <c:v>7.7</c:v>
                </c:pt>
                <c:pt idx="8">
                  <c:v>9.1</c:v>
                </c:pt>
                <c:pt idx="9">
                  <c:v>9.6999999999999993</c:v>
                </c:pt>
                <c:pt idx="10">
                  <c:v>8.1</c:v>
                </c:pt>
                <c:pt idx="11">
                  <c:v>7.4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[2]Sheet1!$F$10</c:f>
              <c:strCache>
                <c:ptCount val="1"/>
                <c:pt idx="0">
                  <c:v>2016</c:v>
                </c:pt>
              </c:strCache>
            </c:strRef>
          </c:tx>
          <c:spPr>
            <a:ln w="22225">
              <a:solidFill>
                <a:srgbClr val="0070C0"/>
              </a:solidFill>
              <a:prstDash val="sysDot"/>
            </a:ln>
          </c:spPr>
          <c:marker>
            <c:symbol val="x"/>
            <c:size val="4"/>
          </c:marker>
          <c:cat>
            <c:strRef>
              <c:f>[2]Sheet1!$B$11:$B$22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[2]Sheet1!$F$11:$F$22</c:f>
              <c:numCache>
                <c:formatCode>General</c:formatCode>
                <c:ptCount val="12"/>
                <c:pt idx="0">
                  <c:v>7</c:v>
                </c:pt>
                <c:pt idx="1">
                  <c:v>6.5</c:v>
                </c:pt>
                <c:pt idx="2">
                  <c:v>5.6</c:v>
                </c:pt>
                <c:pt idx="3">
                  <c:v>5.8</c:v>
                </c:pt>
                <c:pt idx="4">
                  <c:v>6</c:v>
                </c:pt>
                <c:pt idx="5">
                  <c:v>5.6</c:v>
                </c:pt>
                <c:pt idx="6">
                  <c:v>6</c:v>
                </c:pt>
                <c:pt idx="7">
                  <c:v>7.6</c:v>
                </c:pt>
                <c:pt idx="8">
                  <c:v>9</c:v>
                </c:pt>
                <c:pt idx="9">
                  <c:v>10.3</c:v>
                </c:pt>
                <c:pt idx="10">
                  <c:v>7.9</c:v>
                </c:pt>
                <c:pt idx="11">
                  <c:v>6.4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[2]Sheet1!$G$10</c:f>
              <c:strCache>
                <c:ptCount val="1"/>
                <c:pt idx="0">
                  <c:v>2017</c:v>
                </c:pt>
              </c:strCache>
            </c:strRef>
          </c:tx>
          <c:spPr>
            <a:ln w="22225">
              <a:solidFill>
                <a:srgbClr val="002060"/>
              </a:solidFill>
              <a:prstDash val="solid"/>
            </a:ln>
          </c:spPr>
          <c:marker>
            <c:symbol val="star"/>
            <c:size val="4"/>
          </c:marker>
          <c:cat>
            <c:strRef>
              <c:f>[2]Sheet1!$B$11:$B$22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[2]Sheet1!$G$11:$G$22</c:f>
              <c:numCache>
                <c:formatCode>General</c:formatCode>
                <c:ptCount val="12"/>
                <c:pt idx="0">
                  <c:v>4.5999999999999996</c:v>
                </c:pt>
                <c:pt idx="1">
                  <c:v>5.2</c:v>
                </c:pt>
                <c:pt idx="2">
                  <c:v>5.3</c:v>
                </c:pt>
                <c:pt idx="3">
                  <c:v>5.0999999999999996</c:v>
                </c:pt>
                <c:pt idx="4">
                  <c:v>5.6</c:v>
                </c:pt>
                <c:pt idx="5">
                  <c:v>4.9000000000000004</c:v>
                </c:pt>
                <c:pt idx="6">
                  <c:v>3.9</c:v>
                </c:pt>
                <c:pt idx="7">
                  <c:v>7.2</c:v>
                </c:pt>
                <c:pt idx="8">
                  <c:v>9</c:v>
                </c:pt>
                <c:pt idx="9">
                  <c:v>8.5</c:v>
                </c:pt>
                <c:pt idx="10">
                  <c:v>6.6</c:v>
                </c:pt>
                <c:pt idx="11">
                  <c:v>6.3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[2]Sheet1!$H$10</c:f>
              <c:strCache>
                <c:ptCount val="1"/>
                <c:pt idx="0">
                  <c:v>average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cat>
            <c:strRef>
              <c:f>[2]Sheet1!$B$11:$B$22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[2]Sheet1!$H$11:$H$22</c:f>
              <c:numCache>
                <c:formatCode>General</c:formatCode>
                <c:ptCount val="12"/>
                <c:pt idx="0">
                  <c:v>5.6400000000000006</c:v>
                </c:pt>
                <c:pt idx="1">
                  <c:v>5.7799999999999994</c:v>
                </c:pt>
                <c:pt idx="2">
                  <c:v>6.16</c:v>
                </c:pt>
                <c:pt idx="3">
                  <c:v>5.4599999999999991</c:v>
                </c:pt>
                <c:pt idx="4">
                  <c:v>6.12</c:v>
                </c:pt>
                <c:pt idx="5">
                  <c:v>5.7200000000000006</c:v>
                </c:pt>
                <c:pt idx="6">
                  <c:v>5.76</c:v>
                </c:pt>
                <c:pt idx="7">
                  <c:v>7.7200000000000006</c:v>
                </c:pt>
                <c:pt idx="8">
                  <c:v>9.24</c:v>
                </c:pt>
                <c:pt idx="9">
                  <c:v>9.6999999999999993</c:v>
                </c:pt>
                <c:pt idx="10">
                  <c:v>8.16</c:v>
                </c:pt>
                <c:pt idx="11">
                  <c:v>6.68</c:v>
                </c:pt>
              </c:numCache>
            </c:numRef>
          </c:val>
          <c:smooth val="1"/>
        </c:ser>
        <c:marker val="1"/>
        <c:axId val="187857536"/>
        <c:axId val="187863808"/>
      </c:lineChart>
      <c:catAx>
        <c:axId val="187857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(Months)</a:t>
                </a:r>
              </a:p>
            </c:rich>
          </c:tx>
        </c:title>
        <c:tickLblPos val="nextTo"/>
        <c:spPr>
          <a:ln>
            <a:solidFill>
              <a:srgbClr val="FF0000"/>
            </a:solidFill>
          </a:ln>
        </c:spPr>
        <c:crossAx val="187863808"/>
        <c:crosses val="autoZero"/>
        <c:auto val="1"/>
        <c:lblAlgn val="ctr"/>
        <c:lblOffset val="100"/>
      </c:catAx>
      <c:valAx>
        <c:axId val="1878638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ETo (mm/day)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FF0000"/>
            </a:solidFill>
          </a:ln>
        </c:spPr>
        <c:crossAx val="18785753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34000"/>
          </a:blip>
          <a:srcRect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x val="0.81358503748182565"/>
          <c:y val="6.9000931335196136E-2"/>
          <c:w val="0.16723031023999699"/>
          <c:h val="0.38887985775971612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[3]Sheet1!$H$22</c:f>
              <c:strCache>
                <c:ptCount val="1"/>
                <c:pt idx="0">
                  <c:v>Average ETo</c:v>
                </c:pt>
              </c:strCache>
            </c:strRef>
          </c:tx>
          <c:cat>
            <c:numRef>
              <c:f>[3]Sheet1!$G$23:$G$27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[3]Sheet1!$H$23:$H$27</c:f>
              <c:numCache>
                <c:formatCode>General</c:formatCode>
                <c:ptCount val="5"/>
                <c:pt idx="0">
                  <c:v>6.5166666666666657</c:v>
                </c:pt>
                <c:pt idx="1">
                  <c:v>7.1083333333333343</c:v>
                </c:pt>
                <c:pt idx="2">
                  <c:v>6.9416666666666673</c:v>
                </c:pt>
                <c:pt idx="3">
                  <c:v>7.0249999999999995</c:v>
                </c:pt>
                <c:pt idx="4">
                  <c:v>6.6249999999999991</c:v>
                </c:pt>
              </c:numCache>
            </c:numRef>
          </c:val>
        </c:ser>
        <c:axId val="182292864"/>
        <c:axId val="182294400"/>
      </c:barChart>
      <c:catAx>
        <c:axId val="182292864"/>
        <c:scaling>
          <c:orientation val="minMax"/>
        </c:scaling>
        <c:axPos val="b"/>
        <c:numFmt formatCode="General" sourceLinked="1"/>
        <c:tickLblPos val="nextTo"/>
        <c:crossAx val="182294400"/>
        <c:crosses val="autoZero"/>
        <c:auto val="1"/>
        <c:lblAlgn val="ctr"/>
        <c:lblOffset val="100"/>
      </c:catAx>
      <c:valAx>
        <c:axId val="182294400"/>
        <c:scaling>
          <c:orientation val="minMax"/>
        </c:scaling>
        <c:axPos val="l"/>
        <c:majorGridlines/>
        <c:numFmt formatCode="General" sourceLinked="1"/>
        <c:tickLblPos val="nextTo"/>
        <c:crossAx val="1822928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050"/>
              <a:t>kabwe mulungush (zambia) - monthly ETo data: January 2013 - December 2017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[3]Sheet1!$L$20</c:f>
              <c:strCache>
                <c:ptCount val="1"/>
                <c:pt idx="0">
                  <c:v>Average ETo</c:v>
                </c:pt>
              </c:strCache>
            </c:strRef>
          </c:tx>
          <c:cat>
            <c:strRef>
              <c:f>[3]Sheet1!$K$21:$K$32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[3]Sheet1!$L$21:$L$32</c:f>
              <c:numCache>
                <c:formatCode>General</c:formatCode>
                <c:ptCount val="12"/>
                <c:pt idx="0">
                  <c:v>5.58</c:v>
                </c:pt>
                <c:pt idx="1">
                  <c:v>5.7999999999999989</c:v>
                </c:pt>
                <c:pt idx="2">
                  <c:v>6.4599999999999991</c:v>
                </c:pt>
                <c:pt idx="3">
                  <c:v>6.2200000000000006</c:v>
                </c:pt>
                <c:pt idx="4">
                  <c:v>6.36</c:v>
                </c:pt>
                <c:pt idx="5">
                  <c:v>5.92</c:v>
                </c:pt>
                <c:pt idx="6">
                  <c:v>5.08</c:v>
                </c:pt>
                <c:pt idx="7">
                  <c:v>7.2799999999999994</c:v>
                </c:pt>
                <c:pt idx="8">
                  <c:v>9.0599999999999987</c:v>
                </c:pt>
                <c:pt idx="9">
                  <c:v>9.7200000000000006</c:v>
                </c:pt>
                <c:pt idx="10">
                  <c:v>8</c:v>
                </c:pt>
                <c:pt idx="11">
                  <c:v>6.6399999999999988</c:v>
                </c:pt>
              </c:numCache>
            </c:numRef>
          </c:val>
        </c:ser>
        <c:axId val="182318592"/>
        <c:axId val="182320128"/>
      </c:barChart>
      <c:catAx>
        <c:axId val="182318592"/>
        <c:scaling>
          <c:orientation val="minMax"/>
        </c:scaling>
        <c:axPos val="b"/>
        <c:tickLblPos val="nextTo"/>
        <c:crossAx val="182320128"/>
        <c:crosses val="autoZero"/>
        <c:auto val="1"/>
        <c:lblAlgn val="ctr"/>
        <c:lblOffset val="100"/>
      </c:catAx>
      <c:valAx>
        <c:axId val="182320128"/>
        <c:scaling>
          <c:orientation val="minMax"/>
        </c:scaling>
        <c:axPos val="l"/>
        <c:majorGridlines/>
        <c:numFmt formatCode="General" sourceLinked="1"/>
        <c:tickLblPos val="nextTo"/>
        <c:crossAx val="182318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5635376353312741"/>
          <c:y val="0.25367378210671643"/>
          <c:w val="0.65358100223537274"/>
          <c:h val="0.58651879497721071"/>
        </c:manualLayout>
      </c:layout>
      <c:barChart>
        <c:barDir val="col"/>
        <c:grouping val="clustered"/>
        <c:ser>
          <c:idx val="0"/>
          <c:order val="0"/>
          <c:tx>
            <c:strRef>
              <c:f>'[4]5rys Rainfall'!$D$5</c:f>
              <c:strCache>
                <c:ptCount val="1"/>
                <c:pt idx="0">
                  <c:v>Mwomboshi</c:v>
                </c:pt>
              </c:strCache>
            </c:strRef>
          </c:tx>
          <c:cat>
            <c:strRef>
              <c:f>'[4]5rys Rainfall'!$C$6:$C$17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'[4]5rys Rainfall'!$D$6:$D$17</c:f>
              <c:numCache>
                <c:formatCode>General</c:formatCode>
                <c:ptCount val="12"/>
                <c:pt idx="0">
                  <c:v>269.27499999999998</c:v>
                </c:pt>
                <c:pt idx="1">
                  <c:v>148.69999999999999</c:v>
                </c:pt>
                <c:pt idx="2">
                  <c:v>109.65</c:v>
                </c:pt>
                <c:pt idx="3">
                  <c:v>84.8</c:v>
                </c:pt>
                <c:pt idx="4">
                  <c:v>0.15000000000000002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1.95</c:v>
                </c:pt>
                <c:pt idx="9">
                  <c:v>14.4</c:v>
                </c:pt>
                <c:pt idx="10">
                  <c:v>75.84</c:v>
                </c:pt>
                <c:pt idx="11">
                  <c:v>207.24000000000007</c:v>
                </c:pt>
              </c:numCache>
            </c:numRef>
          </c:val>
        </c:ser>
        <c:ser>
          <c:idx val="1"/>
          <c:order val="1"/>
          <c:tx>
            <c:strRef>
              <c:f>'[4]5rys Rainfall'!$E$5</c:f>
              <c:strCache>
                <c:ptCount val="1"/>
                <c:pt idx="0">
                  <c:v>Kabwe Mulungushi</c:v>
                </c:pt>
              </c:strCache>
            </c:strRef>
          </c:tx>
          <c:cat>
            <c:strRef>
              <c:f>'[4]5rys Rainfall'!$C$6:$C$17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'[4]5rys Rainfall'!$E$6:$E$17</c:f>
              <c:numCache>
                <c:formatCode>General</c:formatCode>
                <c:ptCount val="12"/>
                <c:pt idx="0">
                  <c:v>346.47500000000002</c:v>
                </c:pt>
                <c:pt idx="1">
                  <c:v>207.85000000000002</c:v>
                </c:pt>
                <c:pt idx="2">
                  <c:v>225.85000000000002</c:v>
                </c:pt>
                <c:pt idx="3">
                  <c:v>50.7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</c:v>
                </c:pt>
                <c:pt idx="8">
                  <c:v>0.15000000000000002</c:v>
                </c:pt>
                <c:pt idx="9">
                  <c:v>16.488994188645599</c:v>
                </c:pt>
                <c:pt idx="10">
                  <c:v>114.06602083333341</c:v>
                </c:pt>
                <c:pt idx="11">
                  <c:v>231.31164912280701</c:v>
                </c:pt>
              </c:numCache>
            </c:numRef>
          </c:val>
        </c:ser>
        <c:ser>
          <c:idx val="2"/>
          <c:order val="2"/>
          <c:tx>
            <c:strRef>
              <c:f>'[4]5rys Rainfall'!$F$5</c:f>
              <c:strCache>
                <c:ptCount val="1"/>
                <c:pt idx="0">
                  <c:v>Serenje Mkushi</c:v>
                </c:pt>
              </c:strCache>
            </c:strRef>
          </c:tx>
          <c:cat>
            <c:strRef>
              <c:f>'[4]5rys Rainfall'!$C$6:$C$17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'[4]5rys Rainfall'!$F$6:$F$17</c:f>
              <c:numCache>
                <c:formatCode>General</c:formatCode>
                <c:ptCount val="12"/>
                <c:pt idx="0">
                  <c:v>184.125</c:v>
                </c:pt>
                <c:pt idx="1">
                  <c:v>227.72500000000002</c:v>
                </c:pt>
                <c:pt idx="2">
                  <c:v>304.14999999999998</c:v>
                </c:pt>
                <c:pt idx="3">
                  <c:v>47.55</c:v>
                </c:pt>
                <c:pt idx="4">
                  <c:v>0.1</c:v>
                </c:pt>
                <c:pt idx="5">
                  <c:v>9.15</c:v>
                </c:pt>
                <c:pt idx="6">
                  <c:v>1.5</c:v>
                </c:pt>
                <c:pt idx="7">
                  <c:v>0.8</c:v>
                </c:pt>
                <c:pt idx="8">
                  <c:v>3.2</c:v>
                </c:pt>
                <c:pt idx="9">
                  <c:v>6.6400000000000006</c:v>
                </c:pt>
                <c:pt idx="10">
                  <c:v>39.480000000000004</c:v>
                </c:pt>
                <c:pt idx="11">
                  <c:v>122.35999999999999</c:v>
                </c:pt>
              </c:numCache>
            </c:numRef>
          </c:val>
        </c:ser>
        <c:axId val="182630272"/>
        <c:axId val="182640640"/>
      </c:barChart>
      <c:catAx>
        <c:axId val="182630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months </a:t>
                </a:r>
              </a:p>
            </c:rich>
          </c:tx>
          <c:layout/>
        </c:title>
        <c:tickLblPos val="nextTo"/>
        <c:crossAx val="182640640"/>
        <c:crosses val="autoZero"/>
        <c:auto val="1"/>
        <c:lblAlgn val="ctr"/>
        <c:lblOffset val="100"/>
      </c:catAx>
      <c:valAx>
        <c:axId val="1826406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0"/>
                  <a:t>Rainfall (mm)</a:t>
                </a:r>
              </a:p>
            </c:rich>
          </c:tx>
          <c:layout>
            <c:manualLayout>
              <c:xMode val="edge"/>
              <c:yMode val="edge"/>
              <c:x val="5.062701496745408E-3"/>
              <c:y val="0.39616068119462511"/>
            </c:manualLayout>
          </c:layout>
        </c:title>
        <c:numFmt formatCode="General" sourceLinked="1"/>
        <c:tickLblPos val="nextTo"/>
        <c:crossAx val="18263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05772334013804"/>
          <c:y val="0.3581700760687358"/>
          <c:w val="0.17509042480801021"/>
          <c:h val="0.29261659086507491"/>
        </c:manualLayout>
      </c:layout>
      <c:txPr>
        <a:bodyPr/>
        <a:lstStyle/>
        <a:p>
          <a:pPr>
            <a:defRPr sz="1050"/>
          </a:pPr>
          <a:endParaRPr lang="en-US"/>
        </a:p>
      </c:txPr>
    </c:legend>
    <c:plotVisOnly val="1"/>
  </c:chart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3206323762487049"/>
          <c:y val="0.15569660578633118"/>
          <c:w val="0.66229259856960865"/>
          <c:h val="0.68754858766304561"/>
        </c:manualLayout>
      </c:layout>
      <c:barChart>
        <c:barDir val="col"/>
        <c:grouping val="clustered"/>
        <c:ser>
          <c:idx val="0"/>
          <c:order val="0"/>
          <c:tx>
            <c:strRef>
              <c:f>'[4]5rys Rainfall'!$H$21</c:f>
              <c:strCache>
                <c:ptCount val="1"/>
                <c:pt idx="0">
                  <c:v>Mwomboshi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>
              <a:outerShdw blurRad="50800" dir="6000000" algn="ctr" rotWithShape="0">
                <a:schemeClr val="tx2">
                  <a:alpha val="99000"/>
                </a:schemeClr>
              </a:outerShdw>
            </a:effectLst>
          </c:spPr>
          <c:errBars>
            <c:errBarType val="both"/>
            <c:errValType val="stdErr"/>
          </c:errBars>
          <c:cat>
            <c:numRef>
              <c:f>'[4]5rys Rainfall'!$G$22:$G$26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'[4]5rys Rainfall'!$H$22:$H$26</c:f>
              <c:numCache>
                <c:formatCode>General</c:formatCode>
                <c:ptCount val="5"/>
                <c:pt idx="0">
                  <c:v>793.5</c:v>
                </c:pt>
                <c:pt idx="1">
                  <c:v>931.09999999999991</c:v>
                </c:pt>
                <c:pt idx="2">
                  <c:v>875.19999999999982</c:v>
                </c:pt>
                <c:pt idx="3">
                  <c:v>743</c:v>
                </c:pt>
                <c:pt idx="4">
                  <c:v>1070.4000000000001</c:v>
                </c:pt>
              </c:numCache>
            </c:numRef>
          </c:val>
        </c:ser>
        <c:ser>
          <c:idx val="1"/>
          <c:order val="1"/>
          <c:tx>
            <c:strRef>
              <c:f>'[4]5rys Rainfall'!$I$21</c:f>
              <c:strCache>
                <c:ptCount val="1"/>
                <c:pt idx="0">
                  <c:v>Kabwe Mulungushi</c:v>
                </c:pt>
              </c:strCache>
            </c:strRef>
          </c:tx>
          <c:spPr>
            <a:ln w="12700" cmpd="sng">
              <a:solidFill>
                <a:srgbClr val="C00000">
                  <a:alpha val="99000"/>
                </a:srgbClr>
              </a:solidFill>
            </a:ln>
            <a:effectLst>
              <a:outerShdw dist="50800" dir="4200000" algn="ctr" rotWithShape="0">
                <a:srgbClr val="000000">
                  <a:alpha val="99000"/>
                </a:srgbClr>
              </a:outerShdw>
            </a:effectLst>
          </c:spPr>
          <c:errBars>
            <c:errBarType val="both"/>
            <c:errValType val="stdErr"/>
          </c:errBars>
          <c:cat>
            <c:numRef>
              <c:f>'[4]5rys Rainfall'!$G$22:$G$26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'[4]5rys Rainfall'!$I$22:$I$26</c:f>
              <c:numCache>
                <c:formatCode>General</c:formatCode>
                <c:ptCount val="5"/>
                <c:pt idx="0">
                  <c:v>868.63332072392996</c:v>
                </c:pt>
                <c:pt idx="1">
                  <c:v>1076.9000000000001</c:v>
                </c:pt>
                <c:pt idx="2">
                  <c:v>933.40000000000009</c:v>
                </c:pt>
                <c:pt idx="3">
                  <c:v>1343.6</c:v>
                </c:pt>
                <c:pt idx="4">
                  <c:v>1605.1999999999998</c:v>
                </c:pt>
              </c:numCache>
            </c:numRef>
          </c:val>
        </c:ser>
        <c:ser>
          <c:idx val="2"/>
          <c:order val="2"/>
          <c:tx>
            <c:strRef>
              <c:f>'[4]5rys Rainfall'!$J$21</c:f>
              <c:strCache>
                <c:ptCount val="1"/>
                <c:pt idx="0">
                  <c:v>Serenje Mkushi</c:v>
                </c:pt>
              </c:strCache>
            </c:strRef>
          </c:tx>
          <c:spPr>
            <a:ln w="12700">
              <a:solidFill>
                <a:srgbClr val="002060"/>
              </a:solidFill>
            </a:ln>
            <a:effectLst>
              <a:innerShdw blurRad="114300">
                <a:prstClr val="black">
                  <a:alpha val="99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6350"/>
            </a:sp3d>
          </c:spPr>
          <c:errBars>
            <c:errBarType val="both"/>
            <c:errValType val="stdErr"/>
          </c:errBars>
          <c:cat>
            <c:numRef>
              <c:f>'[4]5rys Rainfall'!$G$22:$G$26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'[4]5rys Rainfall'!$J$22:$J$26</c:f>
              <c:numCache>
                <c:formatCode>General</c:formatCode>
                <c:ptCount val="5"/>
                <c:pt idx="0">
                  <c:v>1524.8000000000002</c:v>
                </c:pt>
                <c:pt idx="1">
                  <c:v>1283.3999999999999</c:v>
                </c:pt>
                <c:pt idx="2">
                  <c:v>1223.1999999999998</c:v>
                </c:pt>
                <c:pt idx="3">
                  <c:v>798.59999999999991</c:v>
                </c:pt>
                <c:pt idx="4">
                  <c:v>333.4</c:v>
                </c:pt>
              </c:numCache>
            </c:numRef>
          </c:val>
        </c:ser>
        <c:gapWidth val="495"/>
        <c:overlap val="-23"/>
        <c:axId val="187939072"/>
        <c:axId val="187957632"/>
      </c:barChart>
      <c:catAx>
        <c:axId val="187939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</a:t>
                </a:r>
              </a:p>
            </c:rich>
          </c:tx>
          <c:layout/>
        </c:title>
        <c:numFmt formatCode="General" sourceLinked="1"/>
        <c:tickLblPos val="nextTo"/>
        <c:crossAx val="187957632"/>
        <c:crosses val="autoZero"/>
        <c:auto val="1"/>
        <c:lblAlgn val="ctr"/>
        <c:lblOffset val="100"/>
      </c:catAx>
      <c:valAx>
        <c:axId val="1879576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Rainfall in (mm)</a:t>
                </a:r>
              </a:p>
            </c:rich>
          </c:tx>
          <c:layout>
            <c:manualLayout>
              <c:xMode val="edge"/>
              <c:yMode val="edge"/>
              <c:x val="9.170105456212746E-3"/>
              <c:y val="0.36347446472678097"/>
            </c:manualLayout>
          </c:layout>
        </c:title>
        <c:numFmt formatCode="General" sourceLinked="1"/>
        <c:tickLblPos val="nextTo"/>
        <c:crossAx val="1879390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0169192055945016"/>
          <c:y val="0.2676323049529073"/>
          <c:w val="0.17446580525439859"/>
          <c:h val="0.17951501075837484"/>
        </c:manualLayout>
      </c:layout>
    </c:legend>
    <c:plotVisOnly val="1"/>
    <c:dispBlanksAs val="gap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14</xdr:row>
      <xdr:rowOff>180975</xdr:rowOff>
    </xdr:from>
    <xdr:to>
      <xdr:col>16</xdr:col>
      <xdr:colOff>228600</xdr:colOff>
      <xdr:row>29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3</xdr:row>
      <xdr:rowOff>85725</xdr:rowOff>
    </xdr:from>
    <xdr:to>
      <xdr:col>18</xdr:col>
      <xdr:colOff>133350</xdr:colOff>
      <xdr:row>23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13</xdr:row>
      <xdr:rowOff>66675</xdr:rowOff>
    </xdr:from>
    <xdr:to>
      <xdr:col>17</xdr:col>
      <xdr:colOff>552450</xdr:colOff>
      <xdr:row>27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409575</xdr:colOff>
      <xdr:row>20</xdr:row>
      <xdr:rowOff>66675</xdr:rowOff>
    </xdr:from>
    <xdr:to>
      <xdr:col>16</xdr:col>
      <xdr:colOff>104775</xdr:colOff>
      <xdr:row>34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514350</xdr:colOff>
      <xdr:row>2</xdr:row>
      <xdr:rowOff>123825</xdr:rowOff>
    </xdr:from>
    <xdr:to>
      <xdr:col>16</xdr:col>
      <xdr:colOff>323850</xdr:colOff>
      <xdr:row>21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27</xdr:row>
      <xdr:rowOff>142875</xdr:rowOff>
    </xdr:from>
    <xdr:to>
      <xdr:col>9</xdr:col>
      <xdr:colOff>28575</xdr:colOff>
      <xdr:row>42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352425</xdr:colOff>
      <xdr:row>13</xdr:row>
      <xdr:rowOff>28575</xdr:rowOff>
    </xdr:from>
    <xdr:to>
      <xdr:col>18</xdr:col>
      <xdr:colOff>47625</xdr:colOff>
      <xdr:row>27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0</xdr:row>
      <xdr:rowOff>47625</xdr:rowOff>
    </xdr:from>
    <xdr:to>
      <xdr:col>14</xdr:col>
      <xdr:colOff>180974</xdr:colOff>
      <xdr:row>16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257175</xdr:colOff>
      <xdr:row>9</xdr:row>
      <xdr:rowOff>114298</xdr:rowOff>
    </xdr:from>
    <xdr:to>
      <xdr:col>22</xdr:col>
      <xdr:colOff>476250</xdr:colOff>
      <xdr:row>28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8</xdr:row>
      <xdr:rowOff>95250</xdr:rowOff>
    </xdr:from>
    <xdr:to>
      <xdr:col>14</xdr:col>
      <xdr:colOff>161925</xdr:colOff>
      <xdr:row>23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180976</xdr:colOff>
      <xdr:row>3</xdr:row>
      <xdr:rowOff>95250</xdr:rowOff>
    </xdr:from>
    <xdr:to>
      <xdr:col>23</xdr:col>
      <xdr:colOff>0</xdr:colOff>
      <xdr:row>16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19050</xdr:colOff>
      <xdr:row>3</xdr:row>
      <xdr:rowOff>85725</xdr:rowOff>
    </xdr:from>
    <xdr:to>
      <xdr:col>27</xdr:col>
      <xdr:colOff>142875</xdr:colOff>
      <xdr:row>17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190500</xdr:colOff>
      <xdr:row>16</xdr:row>
      <xdr:rowOff>161925</xdr:rowOff>
    </xdr:from>
    <xdr:to>
      <xdr:col>23</xdr:col>
      <xdr:colOff>19050</xdr:colOff>
      <xdr:row>30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19051</xdr:colOff>
      <xdr:row>16</xdr:row>
      <xdr:rowOff>161925</xdr:rowOff>
    </xdr:from>
    <xdr:to>
      <xdr:col>27</xdr:col>
      <xdr:colOff>133350</xdr:colOff>
      <xdr:row>30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41</xdr:row>
      <xdr:rowOff>19050</xdr:rowOff>
    </xdr:from>
    <xdr:to>
      <xdr:col>15</xdr:col>
      <xdr:colOff>276225</xdr:colOff>
      <xdr:row>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enje%20ETo/average%20ETo%2013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usaka%20airport%202013/average%20lusaka%20airpor%20ETo%202013-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abwe%20mulungu%20ETo/average%20ETo%205y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t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rea%20(Autosaved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2013</v>
          </cell>
          <cell r="D8">
            <v>2014</v>
          </cell>
          <cell r="E8">
            <v>2015</v>
          </cell>
          <cell r="F8">
            <v>2016</v>
          </cell>
          <cell r="G8">
            <v>2017</v>
          </cell>
          <cell r="H8" t="str">
            <v>average</v>
          </cell>
        </row>
        <row r="9">
          <cell r="B9" t="str">
            <v>jan</v>
          </cell>
          <cell r="C9">
            <v>5.0999999999999996</v>
          </cell>
          <cell r="D9">
            <v>4.9000000000000004</v>
          </cell>
          <cell r="E9">
            <v>5</v>
          </cell>
          <cell r="F9">
            <v>5.7</v>
          </cell>
          <cell r="G9">
            <v>5</v>
          </cell>
          <cell r="H9">
            <v>5.14</v>
          </cell>
        </row>
        <row r="10">
          <cell r="B10" t="str">
            <v>feb</v>
          </cell>
          <cell r="C10">
            <v>5.2</v>
          </cell>
          <cell r="D10">
            <v>4.5</v>
          </cell>
          <cell r="E10">
            <v>5.5</v>
          </cell>
          <cell r="F10">
            <v>6.2</v>
          </cell>
          <cell r="G10">
            <v>5</v>
          </cell>
          <cell r="H10">
            <v>5.2799999999999994</v>
          </cell>
        </row>
        <row r="11">
          <cell r="B11" t="str">
            <v>mar</v>
          </cell>
          <cell r="C11">
            <v>6.7</v>
          </cell>
          <cell r="D11">
            <v>5.7</v>
          </cell>
          <cell r="E11">
            <v>6.5</v>
          </cell>
          <cell r="F11">
            <v>5.8</v>
          </cell>
          <cell r="G11">
            <v>5.2</v>
          </cell>
          <cell r="H11">
            <v>5.9799999999999995</v>
          </cell>
        </row>
        <row r="12">
          <cell r="B12" t="str">
            <v>apr</v>
          </cell>
          <cell r="C12">
            <v>5.7</v>
          </cell>
          <cell r="D12">
            <v>5.8</v>
          </cell>
          <cell r="E12">
            <v>5.3</v>
          </cell>
          <cell r="F12">
            <v>6.3</v>
          </cell>
          <cell r="G12">
            <v>5.4</v>
          </cell>
          <cell r="H12">
            <v>5.7</v>
          </cell>
        </row>
        <row r="13">
          <cell r="B13" t="str">
            <v>may</v>
          </cell>
          <cell r="C13">
            <v>6.6</v>
          </cell>
          <cell r="D13">
            <v>6.8</v>
          </cell>
          <cell r="E13">
            <v>6.8</v>
          </cell>
          <cell r="F13">
            <v>6.9</v>
          </cell>
          <cell r="G13">
            <v>5.8</v>
          </cell>
          <cell r="H13">
            <v>6.58</v>
          </cell>
        </row>
        <row r="14">
          <cell r="B14" t="str">
            <v>jun</v>
          </cell>
          <cell r="C14">
            <v>6.9</v>
          </cell>
          <cell r="D14">
            <v>7</v>
          </cell>
          <cell r="E14">
            <v>7</v>
          </cell>
          <cell r="F14">
            <v>6.4</v>
          </cell>
          <cell r="G14">
            <v>6.3</v>
          </cell>
          <cell r="H14">
            <v>6.7199999999999989</v>
          </cell>
        </row>
        <row r="15">
          <cell r="B15" t="str">
            <v>jul</v>
          </cell>
          <cell r="C15">
            <v>7.1</v>
          </cell>
          <cell r="D15">
            <v>7.1</v>
          </cell>
          <cell r="E15">
            <v>7.4</v>
          </cell>
          <cell r="F15">
            <v>6.8</v>
          </cell>
          <cell r="G15">
            <v>6.5</v>
          </cell>
          <cell r="H15">
            <v>6.9800000000000013</v>
          </cell>
        </row>
        <row r="16">
          <cell r="B16" t="str">
            <v>aug</v>
          </cell>
          <cell r="C16">
            <v>8.5</v>
          </cell>
          <cell r="D16">
            <v>8.4</v>
          </cell>
          <cell r="E16">
            <v>8.4</v>
          </cell>
          <cell r="F16">
            <v>8</v>
          </cell>
          <cell r="G16">
            <v>7.9</v>
          </cell>
          <cell r="H16">
            <v>8.2399999999999984</v>
          </cell>
        </row>
        <row r="17">
          <cell r="B17" t="str">
            <v>sep</v>
          </cell>
          <cell r="C17">
            <v>9.9</v>
          </cell>
          <cell r="D17">
            <v>10</v>
          </cell>
          <cell r="E17">
            <v>9.4</v>
          </cell>
          <cell r="F17">
            <v>9.8000000000000007</v>
          </cell>
          <cell r="G17">
            <v>9.5</v>
          </cell>
          <cell r="H17">
            <v>9.7199999999999989</v>
          </cell>
        </row>
        <row r="18">
          <cell r="B18" t="str">
            <v>oct</v>
          </cell>
          <cell r="C18">
            <v>9.6999999999999993</v>
          </cell>
          <cell r="D18">
            <v>10.3</v>
          </cell>
          <cell r="E18">
            <v>10.3</v>
          </cell>
          <cell r="F18">
            <v>10.5</v>
          </cell>
          <cell r="G18">
            <v>9.3000000000000007</v>
          </cell>
          <cell r="H18">
            <v>10.02</v>
          </cell>
        </row>
        <row r="19">
          <cell r="B19" t="str">
            <v>nov</v>
          </cell>
          <cell r="C19">
            <v>7.7</v>
          </cell>
          <cell r="D19">
            <v>9.4</v>
          </cell>
          <cell r="E19">
            <v>8.1</v>
          </cell>
          <cell r="F19">
            <v>7.9</v>
          </cell>
          <cell r="G19">
            <v>6.5</v>
          </cell>
          <cell r="H19">
            <v>7.92</v>
          </cell>
        </row>
        <row r="20">
          <cell r="B20" t="str">
            <v>dec</v>
          </cell>
          <cell r="C20">
            <v>5.8</v>
          </cell>
          <cell r="D20">
            <v>5.6</v>
          </cell>
          <cell r="E20">
            <v>6.6</v>
          </cell>
          <cell r="F20">
            <v>5.6</v>
          </cell>
          <cell r="G20">
            <v>6.2</v>
          </cell>
          <cell r="H20">
            <v>5.96</v>
          </cell>
        </row>
        <row r="24">
          <cell r="H24" t="str">
            <v xml:space="preserve">average </v>
          </cell>
        </row>
        <row r="25">
          <cell r="G25">
            <v>2013</v>
          </cell>
          <cell r="H25">
            <v>7.0749999999999993</v>
          </cell>
        </row>
        <row r="26">
          <cell r="G26">
            <v>2014</v>
          </cell>
          <cell r="H26">
            <v>7.125</v>
          </cell>
        </row>
        <row r="27">
          <cell r="G27">
            <v>2015</v>
          </cell>
          <cell r="H27">
            <v>7.1916666666666655</v>
          </cell>
        </row>
        <row r="28">
          <cell r="G28">
            <v>2016</v>
          </cell>
          <cell r="H28">
            <v>7.1583333333333323</v>
          </cell>
        </row>
        <row r="29">
          <cell r="G29">
            <v>2017</v>
          </cell>
          <cell r="H29">
            <v>6.5500000000000007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C10">
            <v>2013</v>
          </cell>
          <cell r="D10">
            <v>2014</v>
          </cell>
          <cell r="E10">
            <v>2015</v>
          </cell>
          <cell r="F10">
            <v>2016</v>
          </cell>
          <cell r="G10">
            <v>2017</v>
          </cell>
          <cell r="H10" t="str">
            <v>average</v>
          </cell>
        </row>
        <row r="11">
          <cell r="B11" t="str">
            <v>jan</v>
          </cell>
          <cell r="C11">
            <v>5.6</v>
          </cell>
          <cell r="D11">
            <v>5.6</v>
          </cell>
          <cell r="E11">
            <v>5.4</v>
          </cell>
          <cell r="F11">
            <v>7</v>
          </cell>
          <cell r="G11">
            <v>4.5999999999999996</v>
          </cell>
          <cell r="H11">
            <v>5.6400000000000006</v>
          </cell>
        </row>
        <row r="12">
          <cell r="B12" t="str">
            <v>feb</v>
          </cell>
          <cell r="C12">
            <v>5.8</v>
          </cell>
          <cell r="D12">
            <v>5.2</v>
          </cell>
          <cell r="E12">
            <v>6.2</v>
          </cell>
          <cell r="F12">
            <v>6.5</v>
          </cell>
          <cell r="G12">
            <v>5.2</v>
          </cell>
          <cell r="H12">
            <v>5.7799999999999994</v>
          </cell>
        </row>
        <row r="13">
          <cell r="B13" t="str">
            <v>mar</v>
          </cell>
          <cell r="C13">
            <v>6.2</v>
          </cell>
          <cell r="D13">
            <v>6.8</v>
          </cell>
          <cell r="E13">
            <v>6.9</v>
          </cell>
          <cell r="F13">
            <v>5.6</v>
          </cell>
          <cell r="G13">
            <v>5.3</v>
          </cell>
          <cell r="H13">
            <v>6.16</v>
          </cell>
        </row>
        <row r="14">
          <cell r="B14" t="str">
            <v>apr</v>
          </cell>
          <cell r="C14">
            <v>5.5</v>
          </cell>
          <cell r="D14">
            <v>6.2</v>
          </cell>
          <cell r="E14">
            <v>4.7</v>
          </cell>
          <cell r="F14">
            <v>5.8</v>
          </cell>
          <cell r="G14">
            <v>5.0999999999999996</v>
          </cell>
          <cell r="H14">
            <v>5.4599999999999991</v>
          </cell>
        </row>
        <row r="15">
          <cell r="B15" t="str">
            <v>may</v>
          </cell>
          <cell r="C15">
            <v>6.1</v>
          </cell>
          <cell r="D15">
            <v>6.6</v>
          </cell>
          <cell r="E15">
            <v>6.3</v>
          </cell>
          <cell r="F15">
            <v>6</v>
          </cell>
          <cell r="G15">
            <v>5.6</v>
          </cell>
          <cell r="H15">
            <v>6.12</v>
          </cell>
        </row>
        <row r="16">
          <cell r="B16" t="str">
            <v>jun</v>
          </cell>
          <cell r="C16">
            <v>5.7</v>
          </cell>
          <cell r="D16">
            <v>6.4</v>
          </cell>
          <cell r="E16">
            <v>6</v>
          </cell>
          <cell r="F16">
            <v>5.6</v>
          </cell>
          <cell r="G16">
            <v>4.9000000000000004</v>
          </cell>
          <cell r="H16">
            <v>5.7200000000000006</v>
          </cell>
        </row>
        <row r="17">
          <cell r="B17" t="str">
            <v>jul</v>
          </cell>
          <cell r="C17">
            <v>5.7</v>
          </cell>
          <cell r="D17">
            <v>6.8</v>
          </cell>
          <cell r="E17">
            <v>6.4</v>
          </cell>
          <cell r="F17">
            <v>6</v>
          </cell>
          <cell r="G17">
            <v>3.9</v>
          </cell>
          <cell r="H17">
            <v>5.76</v>
          </cell>
        </row>
        <row r="18">
          <cell r="B18" t="str">
            <v>aug</v>
          </cell>
          <cell r="C18">
            <v>7.7</v>
          </cell>
          <cell r="D18">
            <v>8.4</v>
          </cell>
          <cell r="E18">
            <v>7.7</v>
          </cell>
          <cell r="F18">
            <v>7.6</v>
          </cell>
          <cell r="G18">
            <v>7.2</v>
          </cell>
          <cell r="H18">
            <v>7.7200000000000006</v>
          </cell>
        </row>
        <row r="19">
          <cell r="B19" t="str">
            <v>sep</v>
          </cell>
          <cell r="C19">
            <v>9.3000000000000007</v>
          </cell>
          <cell r="D19">
            <v>9.8000000000000007</v>
          </cell>
          <cell r="E19">
            <v>9.1</v>
          </cell>
          <cell r="F19">
            <v>9</v>
          </cell>
          <cell r="G19">
            <v>9</v>
          </cell>
          <cell r="H19">
            <v>9.24</v>
          </cell>
        </row>
        <row r="20">
          <cell r="B20" t="str">
            <v>oct</v>
          </cell>
          <cell r="C20">
            <v>9.4</v>
          </cell>
          <cell r="D20">
            <v>10.6</v>
          </cell>
          <cell r="E20">
            <v>9.6999999999999993</v>
          </cell>
          <cell r="F20">
            <v>10.3</v>
          </cell>
          <cell r="G20">
            <v>8.5</v>
          </cell>
          <cell r="H20">
            <v>9.6999999999999993</v>
          </cell>
        </row>
        <row r="21">
          <cell r="B21" t="str">
            <v>nov</v>
          </cell>
          <cell r="C21">
            <v>8.1999999999999993</v>
          </cell>
          <cell r="D21">
            <v>10</v>
          </cell>
          <cell r="E21">
            <v>8.1</v>
          </cell>
          <cell r="F21">
            <v>7.9</v>
          </cell>
          <cell r="G21">
            <v>6.6</v>
          </cell>
          <cell r="H21">
            <v>8.16</v>
          </cell>
          <cell r="L21" t="str">
            <v>average</v>
          </cell>
        </row>
        <row r="22">
          <cell r="B22" t="str">
            <v>dec</v>
          </cell>
          <cell r="C22">
            <v>6.7</v>
          </cell>
          <cell r="D22">
            <v>6.6</v>
          </cell>
          <cell r="E22">
            <v>7.4</v>
          </cell>
          <cell r="F22">
            <v>6.4</v>
          </cell>
          <cell r="G22">
            <v>6.3</v>
          </cell>
          <cell r="H22">
            <v>6.68</v>
          </cell>
          <cell r="K22" t="str">
            <v>jan</v>
          </cell>
          <cell r="L22">
            <v>5.6400000000000006</v>
          </cell>
        </row>
        <row r="23">
          <cell r="K23" t="str">
            <v>feb</v>
          </cell>
          <cell r="L23">
            <v>5.7799999999999994</v>
          </cell>
        </row>
        <row r="24">
          <cell r="K24" t="str">
            <v>mar</v>
          </cell>
          <cell r="L24">
            <v>6.16</v>
          </cell>
        </row>
        <row r="25">
          <cell r="H25" t="str">
            <v xml:space="preserve">average ETo </v>
          </cell>
          <cell r="K25" t="str">
            <v>apr</v>
          </cell>
          <cell r="L25">
            <v>5.4599999999999991</v>
          </cell>
        </row>
        <row r="26">
          <cell r="G26">
            <v>2013</v>
          </cell>
          <cell r="H26">
            <v>6.825000000000002</v>
          </cell>
          <cell r="K26" t="str">
            <v>may</v>
          </cell>
          <cell r="L26">
            <v>6.12</v>
          </cell>
        </row>
        <row r="27">
          <cell r="G27">
            <v>2014</v>
          </cell>
          <cell r="H27">
            <v>7.4166666666666652</v>
          </cell>
          <cell r="K27" t="str">
            <v>jun</v>
          </cell>
          <cell r="L27">
            <v>5.7200000000000006</v>
          </cell>
        </row>
        <row r="28">
          <cell r="G28">
            <v>2015</v>
          </cell>
          <cell r="H28">
            <v>6.9916666666666671</v>
          </cell>
          <cell r="K28" t="str">
            <v>jul</v>
          </cell>
          <cell r="L28">
            <v>5.76</v>
          </cell>
        </row>
        <row r="29">
          <cell r="G29">
            <v>2016</v>
          </cell>
          <cell r="H29">
            <v>6.9750000000000014</v>
          </cell>
          <cell r="K29" t="str">
            <v>aug</v>
          </cell>
          <cell r="L29">
            <v>7.7200000000000006</v>
          </cell>
        </row>
        <row r="30">
          <cell r="G30">
            <v>2017</v>
          </cell>
          <cell r="H30">
            <v>6.0166666666666666</v>
          </cell>
          <cell r="K30" t="str">
            <v>sep</v>
          </cell>
          <cell r="L30">
            <v>9.24</v>
          </cell>
        </row>
        <row r="31">
          <cell r="K31" t="str">
            <v>oct</v>
          </cell>
          <cell r="L31">
            <v>9.6999999999999993</v>
          </cell>
        </row>
        <row r="32">
          <cell r="K32" t="str">
            <v>nov</v>
          </cell>
          <cell r="L32">
            <v>8.16</v>
          </cell>
        </row>
        <row r="33">
          <cell r="K33" t="str">
            <v>dec</v>
          </cell>
          <cell r="L33">
            <v>6.68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0">
          <cell r="L20" t="str">
            <v>Average ETo</v>
          </cell>
        </row>
        <row r="21">
          <cell r="K21" t="str">
            <v>jan</v>
          </cell>
          <cell r="L21">
            <v>5.58</v>
          </cell>
        </row>
        <row r="22">
          <cell r="H22" t="str">
            <v>Average ETo</v>
          </cell>
          <cell r="K22" t="str">
            <v>feb</v>
          </cell>
          <cell r="L22">
            <v>5.7999999999999989</v>
          </cell>
        </row>
        <row r="23">
          <cell r="G23">
            <v>2013</v>
          </cell>
          <cell r="H23">
            <v>6.5166666666666657</v>
          </cell>
          <cell r="K23" t="str">
            <v>mar</v>
          </cell>
          <cell r="L23">
            <v>6.4599999999999991</v>
          </cell>
        </row>
        <row r="24">
          <cell r="G24">
            <v>2014</v>
          </cell>
          <cell r="H24">
            <v>7.1083333333333343</v>
          </cell>
          <cell r="K24" t="str">
            <v>apr</v>
          </cell>
          <cell r="L24">
            <v>6.2200000000000006</v>
          </cell>
        </row>
        <row r="25">
          <cell r="G25">
            <v>2015</v>
          </cell>
          <cell r="H25">
            <v>6.9416666666666673</v>
          </cell>
          <cell r="K25" t="str">
            <v>may</v>
          </cell>
          <cell r="L25">
            <v>6.36</v>
          </cell>
        </row>
        <row r="26">
          <cell r="G26">
            <v>2016</v>
          </cell>
          <cell r="H26">
            <v>7.0249999999999995</v>
          </cell>
          <cell r="K26" t="str">
            <v>jun</v>
          </cell>
          <cell r="L26">
            <v>5.92</v>
          </cell>
        </row>
        <row r="27">
          <cell r="G27">
            <v>2017</v>
          </cell>
          <cell r="H27">
            <v>6.6249999999999991</v>
          </cell>
          <cell r="K27" t="str">
            <v>jul</v>
          </cell>
          <cell r="L27">
            <v>5.08</v>
          </cell>
        </row>
        <row r="28">
          <cell r="K28" t="str">
            <v>aug</v>
          </cell>
          <cell r="L28">
            <v>7.2799999999999994</v>
          </cell>
        </row>
        <row r="29">
          <cell r="K29" t="str">
            <v>sep</v>
          </cell>
          <cell r="L29">
            <v>9.0599999999999987</v>
          </cell>
        </row>
        <row r="30">
          <cell r="K30" t="str">
            <v>oct</v>
          </cell>
          <cell r="L30">
            <v>9.7200000000000006</v>
          </cell>
        </row>
        <row r="31">
          <cell r="K31" t="str">
            <v>nov</v>
          </cell>
          <cell r="L31">
            <v>8</v>
          </cell>
        </row>
        <row r="32">
          <cell r="K32" t="str">
            <v>dec</v>
          </cell>
          <cell r="L32">
            <v>6.6399999999999988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to"/>
      <sheetName val="eto monthy"/>
      <sheetName val="5rys ETo"/>
      <sheetName val="rain faill"/>
      <sheetName val="rain fall corrected"/>
      <sheetName val="5rys Rainfall"/>
      <sheetName val="net irrigation "/>
      <sheetName val="mm"/>
      <sheetName val="mukushi volume "/>
      <sheetName val="lunsemfwa volume "/>
      <sheetName val="mulungushi volume "/>
      <sheetName val="mulugushi vlomes "/>
      <sheetName val="volum all ctcment wheat"/>
      <sheetName val="volum all ctcment soybean"/>
      <sheetName val="all vol wh&amp; soya "/>
      <sheetName val="anova aquacrop"/>
      <sheetName val="lunsemfwa wheat and soy"/>
      <sheetName val="catchment wheat"/>
      <sheetName val="catchmentsoya "/>
      <sheetName val="catchments Mkushi &amp; MWa wheat"/>
      <sheetName val="mkushi and lunsemfwa "/>
      <sheetName val="soya mkush and mwaboshi"/>
      <sheetName val="Sheet1"/>
      <sheetName val="Sheet8"/>
      <sheetName val="gross irr"/>
      <sheetName val="Sheet2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Mwomboshi</v>
          </cell>
          <cell r="E5" t="str">
            <v>Kabwe Mulungushi</v>
          </cell>
          <cell r="F5" t="str">
            <v>Serenje Mkushi</v>
          </cell>
        </row>
        <row r="6">
          <cell r="C6" t="str">
            <v>January</v>
          </cell>
          <cell r="D6">
            <v>269.27499999999998</v>
          </cell>
          <cell r="E6">
            <v>346.47500000000002</v>
          </cell>
          <cell r="F6">
            <v>184.125</v>
          </cell>
        </row>
        <row r="7">
          <cell r="C7" t="str">
            <v>february</v>
          </cell>
          <cell r="D7">
            <v>148.69999999999999</v>
          </cell>
          <cell r="E7">
            <v>207.85000000000002</v>
          </cell>
          <cell r="F7">
            <v>227.72500000000002</v>
          </cell>
        </row>
        <row r="8">
          <cell r="C8" t="str">
            <v>March</v>
          </cell>
          <cell r="D8">
            <v>109.65</v>
          </cell>
          <cell r="E8">
            <v>225.85000000000002</v>
          </cell>
          <cell r="F8">
            <v>304.14999999999998</v>
          </cell>
        </row>
        <row r="9">
          <cell r="C9" t="str">
            <v>April</v>
          </cell>
          <cell r="D9">
            <v>84.8</v>
          </cell>
          <cell r="E9">
            <v>50.7</v>
          </cell>
          <cell r="F9">
            <v>47.55</v>
          </cell>
        </row>
        <row r="10">
          <cell r="C10" t="str">
            <v>May</v>
          </cell>
          <cell r="D10">
            <v>0.15000000000000002</v>
          </cell>
          <cell r="E10">
            <v>0</v>
          </cell>
          <cell r="F10">
            <v>0.1</v>
          </cell>
        </row>
        <row r="11">
          <cell r="C11" t="str">
            <v>June</v>
          </cell>
          <cell r="D11">
            <v>0</v>
          </cell>
          <cell r="E11">
            <v>0</v>
          </cell>
          <cell r="F11">
            <v>9.15</v>
          </cell>
        </row>
        <row r="12">
          <cell r="C12" t="str">
            <v>July</v>
          </cell>
          <cell r="D12">
            <v>0</v>
          </cell>
          <cell r="E12">
            <v>0</v>
          </cell>
          <cell r="F12">
            <v>1.5</v>
          </cell>
        </row>
        <row r="13">
          <cell r="C13" t="str">
            <v>August</v>
          </cell>
          <cell r="D13">
            <v>0.2</v>
          </cell>
          <cell r="E13">
            <v>0.3</v>
          </cell>
          <cell r="F13">
            <v>0.8</v>
          </cell>
        </row>
        <row r="14">
          <cell r="C14" t="str">
            <v>September</v>
          </cell>
          <cell r="D14">
            <v>1.95</v>
          </cell>
          <cell r="E14">
            <v>0.15000000000000002</v>
          </cell>
          <cell r="F14">
            <v>3.2</v>
          </cell>
        </row>
        <row r="15">
          <cell r="C15" t="str">
            <v>October</v>
          </cell>
          <cell r="D15">
            <v>14.4</v>
          </cell>
          <cell r="E15">
            <v>16.488994188645599</v>
          </cell>
          <cell r="F15">
            <v>6.6400000000000006</v>
          </cell>
        </row>
        <row r="16">
          <cell r="C16" t="str">
            <v>November</v>
          </cell>
          <cell r="D16">
            <v>75.84</v>
          </cell>
          <cell r="E16">
            <v>114.06602083333341</v>
          </cell>
          <cell r="F16">
            <v>39.480000000000004</v>
          </cell>
        </row>
        <row r="17">
          <cell r="C17" t="str">
            <v>December</v>
          </cell>
          <cell r="D17">
            <v>207.24000000000007</v>
          </cell>
          <cell r="E17">
            <v>231.31164912280701</v>
          </cell>
          <cell r="F17">
            <v>122.35999999999999</v>
          </cell>
        </row>
        <row r="21">
          <cell r="H21" t="str">
            <v>Mwomboshi</v>
          </cell>
          <cell r="I21" t="str">
            <v>Kabwe Mulungushi</v>
          </cell>
          <cell r="J21" t="str">
            <v>Serenje Mkushi</v>
          </cell>
        </row>
        <row r="22">
          <cell r="G22">
            <v>2013</v>
          </cell>
          <cell r="H22">
            <v>793.5</v>
          </cell>
          <cell r="I22">
            <v>868.63332072392996</v>
          </cell>
          <cell r="J22">
            <v>1524.8000000000002</v>
          </cell>
        </row>
        <row r="23">
          <cell r="G23">
            <v>2014</v>
          </cell>
          <cell r="H23">
            <v>931.09999999999991</v>
          </cell>
          <cell r="I23">
            <v>1076.9000000000001</v>
          </cell>
          <cell r="J23">
            <v>1283.3999999999999</v>
          </cell>
        </row>
        <row r="24">
          <cell r="G24">
            <v>2015</v>
          </cell>
          <cell r="H24">
            <v>875.19999999999982</v>
          </cell>
          <cell r="I24">
            <v>933.40000000000009</v>
          </cell>
          <cell r="J24">
            <v>1223.1999999999998</v>
          </cell>
        </row>
        <row r="25">
          <cell r="G25">
            <v>2016</v>
          </cell>
          <cell r="H25">
            <v>743</v>
          </cell>
          <cell r="I25">
            <v>1343.6</v>
          </cell>
          <cell r="J25">
            <v>798.59999999999991</v>
          </cell>
        </row>
        <row r="26">
          <cell r="G26">
            <v>2017</v>
          </cell>
          <cell r="H26">
            <v>1070.4000000000001</v>
          </cell>
          <cell r="I26">
            <v>1605.1999999999998</v>
          </cell>
          <cell r="J26">
            <v>333.4</v>
          </cell>
        </row>
      </sheetData>
      <sheetData sheetId="6">
        <row r="44">
          <cell r="D44">
            <v>2013</v>
          </cell>
          <cell r="E44">
            <v>2014</v>
          </cell>
          <cell r="F44">
            <v>2015</v>
          </cell>
          <cell r="G44">
            <v>2016</v>
          </cell>
          <cell r="H44">
            <v>2017</v>
          </cell>
        </row>
        <row r="45">
          <cell r="C45" t="str">
            <v>mkushi</v>
          </cell>
          <cell r="D45">
            <v>10586400</v>
          </cell>
          <cell r="E45">
            <v>9664000</v>
          </cell>
          <cell r="F45">
            <v>9422933.333333334</v>
          </cell>
          <cell r="G45">
            <v>5078750</v>
          </cell>
          <cell r="H45">
            <v>11985600</v>
          </cell>
        </row>
        <row r="46">
          <cell r="C46" t="str">
            <v>lunsemfwa</v>
          </cell>
          <cell r="D46">
            <v>68119300</v>
          </cell>
          <cell r="E46">
            <v>48363000</v>
          </cell>
          <cell r="F46">
            <v>57482800</v>
          </cell>
          <cell r="G46">
            <v>61470000</v>
          </cell>
          <cell r="H46">
            <v>44268199.999999993</v>
          </cell>
        </row>
        <row r="47">
          <cell r="C47" t="str">
            <v>mulungushi</v>
          </cell>
          <cell r="D47">
            <v>10393800</v>
          </cell>
          <cell r="E47">
            <v>9870000</v>
          </cell>
          <cell r="F47">
            <v>14041600</v>
          </cell>
          <cell r="G47">
            <v>10040100</v>
          </cell>
          <cell r="H47">
            <v>10469600</v>
          </cell>
        </row>
        <row r="48">
          <cell r="C48" t="str">
            <v>mwamboshi</v>
          </cell>
          <cell r="D48">
            <v>7388399.9999999991</v>
          </cell>
          <cell r="E48">
            <v>8698800</v>
          </cell>
          <cell r="F48">
            <v>11460000</v>
          </cell>
          <cell r="G48">
            <v>6778099.9999999991</v>
          </cell>
          <cell r="H48">
            <v>6643000.0000000009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eas (2)"/>
      <sheetName val="ilusakal4 simini"/>
      <sheetName val="area"/>
      <sheetName val="correlation"/>
      <sheetName val="Sheet4"/>
      <sheetName val="areas"/>
      <sheetName val="Sheet1"/>
      <sheetName val="post hoc "/>
    </sheetNames>
    <sheetDataSet>
      <sheetData sheetId="0">
        <row r="3">
          <cell r="K3">
            <v>2013</v>
          </cell>
          <cell r="L3">
            <v>2014</v>
          </cell>
          <cell r="M3">
            <v>2015</v>
          </cell>
          <cell r="N3">
            <v>2016</v>
          </cell>
          <cell r="O3">
            <v>2017</v>
          </cell>
        </row>
        <row r="4">
          <cell r="J4" t="str">
            <v>Mkushi</v>
          </cell>
          <cell r="K4">
            <v>22</v>
          </cell>
          <cell r="L4">
            <v>21.333333333333332</v>
          </cell>
          <cell r="M4">
            <v>18.666666666666668</v>
          </cell>
          <cell r="N4">
            <v>12.5</v>
          </cell>
          <cell r="O4">
            <v>29.333333333333332</v>
          </cell>
        </row>
        <row r="5">
          <cell r="J5" t="str">
            <v xml:space="preserve">Lunsemfwa </v>
          </cell>
          <cell r="K5">
            <v>167</v>
          </cell>
          <cell r="L5">
            <v>114.33333333333333</v>
          </cell>
          <cell r="M5">
            <v>131</v>
          </cell>
          <cell r="N5">
            <v>150</v>
          </cell>
          <cell r="O5">
            <v>129.66666666666666</v>
          </cell>
        </row>
        <row r="6">
          <cell r="J6" t="str">
            <v>Mulungushi</v>
          </cell>
          <cell r="K6">
            <v>25.5</v>
          </cell>
          <cell r="L6">
            <v>23.333333333333332</v>
          </cell>
          <cell r="M6">
            <v>32</v>
          </cell>
          <cell r="N6">
            <v>24.5</v>
          </cell>
          <cell r="O6">
            <v>30.666666666666668</v>
          </cell>
        </row>
        <row r="7">
          <cell r="J7" t="str">
            <v>Mwobomshi</v>
          </cell>
          <cell r="K7">
            <v>23.5</v>
          </cell>
          <cell r="L7">
            <v>22</v>
          </cell>
          <cell r="M7">
            <v>25</v>
          </cell>
          <cell r="N7">
            <v>23</v>
          </cell>
          <cell r="O7">
            <v>21.666666666666668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B23" sqref="B23"/>
    </sheetView>
  </sheetViews>
  <sheetFormatPr defaultRowHeight="15"/>
  <sheetData>
    <row r="1" spans="1:7">
      <c r="A1" t="s">
        <v>0</v>
      </c>
    </row>
    <row r="2" spans="1:7">
      <c r="A2" t="s">
        <v>1</v>
      </c>
    </row>
    <row r="3" spans="1:7">
      <c r="A3" t="s">
        <v>2</v>
      </c>
    </row>
    <row r="4" spans="1:7">
      <c r="A4" t="s">
        <v>3</v>
      </c>
    </row>
    <row r="5" spans="1:7">
      <c r="A5" t="s">
        <v>4</v>
      </c>
    </row>
    <row r="7" spans="1:7">
      <c r="B7" s="62" t="s">
        <v>5</v>
      </c>
      <c r="C7" s="62"/>
      <c r="D7" s="62"/>
      <c r="E7" s="62"/>
      <c r="F7" s="62"/>
      <c r="G7" s="62"/>
    </row>
    <row r="8" spans="1:7">
      <c r="B8">
        <v>2013</v>
      </c>
      <c r="C8">
        <v>2014</v>
      </c>
      <c r="D8">
        <v>2015</v>
      </c>
      <c r="E8">
        <v>2016</v>
      </c>
      <c r="F8">
        <v>2017</v>
      </c>
      <c r="G8" t="s">
        <v>6</v>
      </c>
    </row>
    <row r="9" spans="1:7">
      <c r="A9" t="s">
        <v>7</v>
      </c>
      <c r="B9">
        <v>5.0999999999999996</v>
      </c>
      <c r="C9">
        <v>4.9000000000000004</v>
      </c>
      <c r="D9">
        <v>5</v>
      </c>
      <c r="E9">
        <v>5.7</v>
      </c>
      <c r="F9">
        <v>5</v>
      </c>
      <c r="G9">
        <f>AVERAGE(B9:F9)</f>
        <v>5.14</v>
      </c>
    </row>
    <row r="10" spans="1:7">
      <c r="A10" t="s">
        <v>8</v>
      </c>
      <c r="B10">
        <v>5.2</v>
      </c>
      <c r="C10">
        <v>4.5</v>
      </c>
      <c r="D10">
        <v>5.5</v>
      </c>
      <c r="E10">
        <v>6.2</v>
      </c>
      <c r="F10">
        <v>5</v>
      </c>
      <c r="G10">
        <f t="shared" ref="G10:G20" si="0">AVERAGE(B10:F10)</f>
        <v>5.2799999999999994</v>
      </c>
    </row>
    <row r="11" spans="1:7">
      <c r="A11" t="s">
        <v>9</v>
      </c>
      <c r="B11">
        <v>6.7</v>
      </c>
      <c r="C11">
        <v>5.7</v>
      </c>
      <c r="D11">
        <v>6.5</v>
      </c>
      <c r="E11">
        <v>5.8</v>
      </c>
      <c r="F11">
        <v>5.2</v>
      </c>
      <c r="G11">
        <f t="shared" si="0"/>
        <v>5.9799999999999995</v>
      </c>
    </row>
    <row r="12" spans="1:7">
      <c r="A12" t="s">
        <v>10</v>
      </c>
      <c r="B12">
        <v>5.7</v>
      </c>
      <c r="C12">
        <v>5.8</v>
      </c>
      <c r="D12">
        <v>5.3</v>
      </c>
      <c r="E12">
        <v>6.3</v>
      </c>
      <c r="F12">
        <v>5.4</v>
      </c>
      <c r="G12">
        <f t="shared" si="0"/>
        <v>5.7</v>
      </c>
    </row>
    <row r="13" spans="1:7">
      <c r="A13" t="s">
        <v>11</v>
      </c>
      <c r="B13">
        <v>6.6</v>
      </c>
      <c r="C13">
        <v>6.8</v>
      </c>
      <c r="D13">
        <v>6.8</v>
      </c>
      <c r="E13">
        <v>6.9</v>
      </c>
      <c r="F13">
        <v>5.8</v>
      </c>
      <c r="G13">
        <f t="shared" si="0"/>
        <v>6.58</v>
      </c>
    </row>
    <row r="14" spans="1:7">
      <c r="A14" t="s">
        <v>12</v>
      </c>
      <c r="B14">
        <v>6.9</v>
      </c>
      <c r="C14">
        <v>7</v>
      </c>
      <c r="D14">
        <v>7</v>
      </c>
      <c r="E14">
        <v>6.4</v>
      </c>
      <c r="F14">
        <v>6.3</v>
      </c>
      <c r="G14">
        <f t="shared" si="0"/>
        <v>6.7199999999999989</v>
      </c>
    </row>
    <row r="15" spans="1:7">
      <c r="A15" t="s">
        <v>13</v>
      </c>
      <c r="B15">
        <v>7.1</v>
      </c>
      <c r="C15">
        <v>7.1</v>
      </c>
      <c r="D15">
        <v>7.4</v>
      </c>
      <c r="E15">
        <v>6.8</v>
      </c>
      <c r="F15">
        <v>6.5</v>
      </c>
      <c r="G15">
        <f t="shared" si="0"/>
        <v>6.9800000000000013</v>
      </c>
    </row>
    <row r="16" spans="1:7">
      <c r="A16" t="s">
        <v>14</v>
      </c>
      <c r="B16">
        <v>8.5</v>
      </c>
      <c r="C16">
        <v>8.4</v>
      </c>
      <c r="D16">
        <v>8.4</v>
      </c>
      <c r="E16">
        <v>8</v>
      </c>
      <c r="F16">
        <v>7.9</v>
      </c>
      <c r="G16">
        <f t="shared" si="0"/>
        <v>8.2399999999999984</v>
      </c>
    </row>
    <row r="17" spans="1:7">
      <c r="A17" t="s">
        <v>15</v>
      </c>
      <c r="B17">
        <v>9.9</v>
      </c>
      <c r="C17">
        <v>10</v>
      </c>
      <c r="D17">
        <v>9.4</v>
      </c>
      <c r="E17">
        <v>9.8000000000000007</v>
      </c>
      <c r="F17">
        <v>9.5</v>
      </c>
      <c r="G17">
        <f t="shared" si="0"/>
        <v>9.7199999999999989</v>
      </c>
    </row>
    <row r="18" spans="1:7">
      <c r="A18" t="s">
        <v>16</v>
      </c>
      <c r="B18">
        <v>9.6999999999999993</v>
      </c>
      <c r="C18">
        <v>10.3</v>
      </c>
      <c r="D18">
        <v>10.3</v>
      </c>
      <c r="E18">
        <v>10.5</v>
      </c>
      <c r="F18">
        <v>9.3000000000000007</v>
      </c>
      <c r="G18">
        <f t="shared" si="0"/>
        <v>10.02</v>
      </c>
    </row>
    <row r="19" spans="1:7">
      <c r="A19" t="s">
        <v>17</v>
      </c>
      <c r="B19">
        <v>7.7</v>
      </c>
      <c r="C19">
        <v>9.4</v>
      </c>
      <c r="D19">
        <v>8.1</v>
      </c>
      <c r="E19">
        <v>7.9</v>
      </c>
      <c r="F19">
        <v>6.5</v>
      </c>
      <c r="G19">
        <f t="shared" si="0"/>
        <v>7.92</v>
      </c>
    </row>
    <row r="20" spans="1:7">
      <c r="A20" t="s">
        <v>18</v>
      </c>
      <c r="B20">
        <v>5.8</v>
      </c>
      <c r="C20">
        <v>5.6</v>
      </c>
      <c r="D20">
        <v>6.6</v>
      </c>
      <c r="E20">
        <v>5.6</v>
      </c>
      <c r="F20">
        <v>6.2</v>
      </c>
      <c r="G20">
        <f t="shared" si="0"/>
        <v>5.96</v>
      </c>
    </row>
    <row r="21" spans="1:7">
      <c r="A21" t="s">
        <v>19</v>
      </c>
      <c r="B21">
        <f>AVERAGE(B9:B20)</f>
        <v>7.0749999999999993</v>
      </c>
      <c r="C21">
        <f t="shared" ref="C21:F21" si="1">AVERAGE(C9:C20)</f>
        <v>7.125</v>
      </c>
      <c r="D21">
        <f t="shared" si="1"/>
        <v>7.1916666666666655</v>
      </c>
      <c r="E21">
        <f t="shared" si="1"/>
        <v>7.1583333333333323</v>
      </c>
      <c r="F21">
        <f t="shared" si="1"/>
        <v>6.5500000000000007</v>
      </c>
    </row>
    <row r="24" spans="1:7">
      <c r="G24" t="s">
        <v>19</v>
      </c>
    </row>
    <row r="25" spans="1:7">
      <c r="F25">
        <v>2013</v>
      </c>
      <c r="G25" s="2">
        <v>7.0749999999999993</v>
      </c>
    </row>
    <row r="26" spans="1:7">
      <c r="F26">
        <v>2014</v>
      </c>
      <c r="G26" s="2">
        <v>7.125</v>
      </c>
    </row>
    <row r="27" spans="1:7">
      <c r="F27">
        <v>2015</v>
      </c>
      <c r="G27" s="2">
        <v>7.1916666666666655</v>
      </c>
    </row>
    <row r="28" spans="1:7">
      <c r="F28">
        <v>2016</v>
      </c>
      <c r="G28" s="2">
        <v>7.1583333333333323</v>
      </c>
    </row>
    <row r="29" spans="1:7">
      <c r="F29">
        <v>2017</v>
      </c>
      <c r="G29" s="2">
        <v>6.5500000000000007</v>
      </c>
    </row>
  </sheetData>
  <mergeCells count="1">
    <mergeCell ref="B7:G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N14" sqref="N14"/>
    </sheetView>
  </sheetViews>
  <sheetFormatPr defaultRowHeight="15"/>
  <cols>
    <col min="1" max="1" width="23.28515625" bestFit="1" customWidth="1"/>
    <col min="2" max="2" width="12" bestFit="1" customWidth="1"/>
    <col min="3" max="3" width="25.140625" bestFit="1" customWidth="1"/>
    <col min="4" max="4" width="12.7109375" bestFit="1" customWidth="1"/>
    <col min="10" max="10" width="23.28515625" bestFit="1" customWidth="1"/>
    <col min="11" max="11" width="25.140625" bestFit="1" customWidth="1"/>
    <col min="12" max="12" width="21.85546875" bestFit="1" customWidth="1"/>
  </cols>
  <sheetData>
    <row r="1" spans="1:12">
      <c r="A1" s="56" t="s">
        <v>83</v>
      </c>
      <c r="B1" s="56"/>
      <c r="C1" s="56" t="s">
        <v>84</v>
      </c>
      <c r="D1" s="56"/>
    </row>
    <row r="2" spans="1:12" ht="15.75" thickBot="1">
      <c r="A2" s="57"/>
      <c r="B2" s="57"/>
      <c r="C2" s="57"/>
      <c r="D2" s="57"/>
    </row>
    <row r="3" spans="1:12">
      <c r="A3" s="57" t="s">
        <v>85</v>
      </c>
      <c r="B3" s="57">
        <v>9347536.6666666679</v>
      </c>
      <c r="C3" s="57" t="s">
        <v>85</v>
      </c>
      <c r="D3" s="57">
        <v>68079179.999999985</v>
      </c>
      <c r="K3" s="56" t="s">
        <v>84</v>
      </c>
      <c r="L3" s="56" t="s">
        <v>83</v>
      </c>
    </row>
    <row r="4" spans="1:12">
      <c r="A4" s="57" t="s">
        <v>86</v>
      </c>
      <c r="B4" s="57">
        <v>1158070.2442761299</v>
      </c>
      <c r="C4" s="57" t="s">
        <v>86</v>
      </c>
      <c r="D4" s="57">
        <v>5813856.7471611816</v>
      </c>
      <c r="J4" s="57" t="s">
        <v>85</v>
      </c>
      <c r="K4" s="57">
        <v>68079179.999999985</v>
      </c>
      <c r="L4" s="57">
        <v>9347536.6666666679</v>
      </c>
    </row>
    <row r="5" spans="1:12">
      <c r="A5" s="57" t="s">
        <v>96</v>
      </c>
      <c r="B5" s="57">
        <v>9664000</v>
      </c>
      <c r="C5" s="57" t="s">
        <v>96</v>
      </c>
      <c r="D5" s="57">
        <v>64815566.666666657</v>
      </c>
      <c r="J5" s="57" t="s">
        <v>86</v>
      </c>
      <c r="K5" s="57">
        <v>5813856.7471611816</v>
      </c>
      <c r="L5" s="57">
        <v>1158070.2442761299</v>
      </c>
    </row>
    <row r="6" spans="1:12">
      <c r="A6" s="57" t="s">
        <v>87</v>
      </c>
      <c r="B6" s="57">
        <v>2589523.7889212132</v>
      </c>
      <c r="C6" s="57" t="s">
        <v>87</v>
      </c>
      <c r="D6" s="57">
        <v>13000178.89809821</v>
      </c>
      <c r="J6" s="57" t="s">
        <v>96</v>
      </c>
      <c r="K6" s="57">
        <v>64815566.666666657</v>
      </c>
      <c r="L6" s="57">
        <v>9664000</v>
      </c>
    </row>
    <row r="7" spans="1:12">
      <c r="A7" s="57" t="s">
        <v>88</v>
      </c>
      <c r="B7" s="57">
        <v>6705633453388.875</v>
      </c>
      <c r="C7" s="57" t="s">
        <v>88</v>
      </c>
      <c r="D7" s="57">
        <v>169004651382558</v>
      </c>
      <c r="J7" s="57" t="s">
        <v>87</v>
      </c>
      <c r="K7" s="57">
        <v>13000178.89809821</v>
      </c>
      <c r="L7" s="57">
        <v>2589523.7889212132</v>
      </c>
    </row>
    <row r="8" spans="1:12">
      <c r="A8" s="57" t="s">
        <v>89</v>
      </c>
      <c r="B8" s="57">
        <v>2.6431414797782899</v>
      </c>
      <c r="C8" s="57" t="s">
        <v>89</v>
      </c>
      <c r="D8" s="57">
        <v>-2.1491412894752973</v>
      </c>
      <c r="J8" s="57" t="s">
        <v>88</v>
      </c>
      <c r="K8" s="57">
        <v>169004651382558</v>
      </c>
      <c r="L8" s="57">
        <v>6705633453388.875</v>
      </c>
    </row>
    <row r="9" spans="1:12">
      <c r="A9" s="57" t="s">
        <v>90</v>
      </c>
      <c r="B9" s="57">
        <v>-1.3796271602981147</v>
      </c>
      <c r="C9" s="57" t="s">
        <v>90</v>
      </c>
      <c r="D9" s="57">
        <v>0.20179518759696799</v>
      </c>
      <c r="J9" s="57" t="s">
        <v>89</v>
      </c>
      <c r="K9" s="57">
        <v>-2.1491412894752973</v>
      </c>
      <c r="L9" s="57">
        <v>2.6431414797782899</v>
      </c>
    </row>
    <row r="10" spans="1:12">
      <c r="A10" s="57" t="s">
        <v>91</v>
      </c>
      <c r="B10" s="57">
        <v>6906850</v>
      </c>
      <c r="C10" s="57" t="s">
        <v>91</v>
      </c>
      <c r="D10" s="57">
        <v>30942700</v>
      </c>
      <c r="J10" s="57" t="s">
        <v>90</v>
      </c>
      <c r="K10" s="57">
        <v>0.20179518759696799</v>
      </c>
      <c r="L10" s="57">
        <v>-1.3796271602981147</v>
      </c>
    </row>
    <row r="11" spans="1:12">
      <c r="A11" s="57" t="s">
        <v>92</v>
      </c>
      <c r="B11" s="57">
        <v>5078750</v>
      </c>
      <c r="C11" s="57" t="s">
        <v>92</v>
      </c>
      <c r="D11" s="57">
        <v>52832300</v>
      </c>
      <c r="J11" s="57" t="s">
        <v>91</v>
      </c>
      <c r="K11" s="57">
        <v>30942700</v>
      </c>
      <c r="L11" s="57">
        <v>6906850</v>
      </c>
    </row>
    <row r="12" spans="1:12">
      <c r="A12" s="57" t="s">
        <v>93</v>
      </c>
      <c r="B12" s="57">
        <v>11985600</v>
      </c>
      <c r="C12" s="57" t="s">
        <v>93</v>
      </c>
      <c r="D12" s="57">
        <v>83775000</v>
      </c>
      <c r="J12" s="57" t="s">
        <v>92</v>
      </c>
      <c r="K12" s="57">
        <v>52832300</v>
      </c>
      <c r="L12" s="57">
        <v>5078750</v>
      </c>
    </row>
    <row r="13" spans="1:12">
      <c r="A13" s="57" t="s">
        <v>94</v>
      </c>
      <c r="B13" s="57">
        <v>46737683.333333336</v>
      </c>
      <c r="C13" s="57" t="s">
        <v>94</v>
      </c>
      <c r="D13" s="57">
        <v>340395899.99999994</v>
      </c>
      <c r="J13" s="57" t="s">
        <v>93</v>
      </c>
      <c r="K13" s="57">
        <v>83775000</v>
      </c>
      <c r="L13" s="57">
        <v>11985600</v>
      </c>
    </row>
    <row r="14" spans="1:12" ht="15.75" thickBot="1">
      <c r="A14" s="58" t="s">
        <v>95</v>
      </c>
      <c r="B14" s="58">
        <v>3215318.4610173409</v>
      </c>
      <c r="C14" s="58" t="s">
        <v>95</v>
      </c>
      <c r="D14" s="58">
        <v>16141854.107081544</v>
      </c>
      <c r="J14" s="57" t="s">
        <v>94</v>
      </c>
      <c r="K14" s="57">
        <v>340395899.99999994</v>
      </c>
      <c r="L14" s="57">
        <v>46737683.333333336</v>
      </c>
    </row>
    <row r="15" spans="1:12" ht="15.75" thickBot="1">
      <c r="J15" s="58" t="s">
        <v>95</v>
      </c>
      <c r="K15" s="58">
        <v>16141854.107081544</v>
      </c>
      <c r="L15" s="58">
        <v>3215318.4610173409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N16" sqref="N16"/>
    </sheetView>
  </sheetViews>
  <sheetFormatPr defaultRowHeight="15"/>
  <sheetData>
    <row r="1" spans="1:11">
      <c r="A1" s="56" t="s">
        <v>83</v>
      </c>
      <c r="B1" s="56"/>
      <c r="C1" s="56" t="s">
        <v>84</v>
      </c>
      <c r="D1" s="56"/>
    </row>
    <row r="2" spans="1:11" ht="15.75" thickBot="1">
      <c r="A2" s="57"/>
      <c r="B2" s="57"/>
      <c r="C2" s="57"/>
      <c r="D2" s="57"/>
    </row>
    <row r="3" spans="1:11">
      <c r="A3" s="57" t="s">
        <v>85</v>
      </c>
      <c r="B3" s="57">
        <v>10193375</v>
      </c>
      <c r="C3" s="57" t="s">
        <v>85</v>
      </c>
      <c r="D3" s="57">
        <v>13203440</v>
      </c>
      <c r="J3" s="56" t="s">
        <v>84</v>
      </c>
      <c r="K3" s="56" t="s">
        <v>83</v>
      </c>
    </row>
    <row r="4" spans="1:11">
      <c r="A4" s="57" t="s">
        <v>86</v>
      </c>
      <c r="B4" s="57">
        <v>110574.64616719332</v>
      </c>
      <c r="C4" s="57" t="s">
        <v>86</v>
      </c>
      <c r="D4" s="57">
        <v>353552.0338334585</v>
      </c>
      <c r="I4" s="57" t="s">
        <v>85</v>
      </c>
      <c r="J4" s="57">
        <v>13203440</v>
      </c>
      <c r="K4" s="57">
        <v>10193375</v>
      </c>
    </row>
    <row r="5" spans="1:11">
      <c r="A5" s="57" t="s">
        <v>87</v>
      </c>
      <c r="B5" s="57">
        <v>247252.42541783085</v>
      </c>
      <c r="C5" s="57" t="s">
        <v>87</v>
      </c>
      <c r="D5" s="57">
        <v>790566.38123491884</v>
      </c>
      <c r="I5" s="57" t="s">
        <v>86</v>
      </c>
      <c r="J5" s="57">
        <v>353552.0338334585</v>
      </c>
      <c r="K5" s="57">
        <v>110574.64616719332</v>
      </c>
    </row>
    <row r="6" spans="1:11">
      <c r="A6" s="57" t="s">
        <v>88</v>
      </c>
      <c r="B6" s="57">
        <v>61133761875</v>
      </c>
      <c r="C6" s="57" t="s">
        <v>88</v>
      </c>
      <c r="D6" s="57">
        <v>624995203138.875</v>
      </c>
      <c r="I6" s="57" t="s">
        <v>87</v>
      </c>
      <c r="J6" s="57">
        <v>790566.38123491884</v>
      </c>
      <c r="K6" s="57">
        <v>247252.42541783085</v>
      </c>
    </row>
    <row r="7" spans="1:11">
      <c r="A7" s="57" t="s">
        <v>89</v>
      </c>
      <c r="B7" s="57">
        <v>-1.6711354068810653</v>
      </c>
      <c r="C7" s="57" t="s">
        <v>89</v>
      </c>
      <c r="D7" s="57">
        <v>0.27168786190840777</v>
      </c>
      <c r="I7" s="57" t="s">
        <v>88</v>
      </c>
      <c r="J7" s="57">
        <v>624995203138.875</v>
      </c>
      <c r="K7" s="57">
        <v>61133761875</v>
      </c>
    </row>
    <row r="8" spans="1:11">
      <c r="A8" s="57" t="s">
        <v>90</v>
      </c>
      <c r="B8" s="57">
        <v>-0.2285062899030659</v>
      </c>
      <c r="C8" s="57" t="s">
        <v>90</v>
      </c>
      <c r="D8" s="57">
        <v>-0.41282487700655734</v>
      </c>
      <c r="I8" s="57" t="s">
        <v>89</v>
      </c>
      <c r="J8" s="57">
        <v>0.27168786190840777</v>
      </c>
      <c r="K8" s="57">
        <v>-1.6711354068810653</v>
      </c>
    </row>
    <row r="9" spans="1:11">
      <c r="A9" s="57" t="s">
        <v>91</v>
      </c>
      <c r="B9" s="57">
        <v>599600</v>
      </c>
      <c r="C9" s="57" t="s">
        <v>91</v>
      </c>
      <c r="D9" s="57">
        <v>2104983.333333334</v>
      </c>
      <c r="I9" s="57" t="s">
        <v>90</v>
      </c>
      <c r="J9" s="57">
        <v>-0.41282487700655734</v>
      </c>
      <c r="K9" s="57">
        <v>-0.2285062899030659</v>
      </c>
    </row>
    <row r="10" spans="1:11">
      <c r="A10" s="57" t="s">
        <v>92</v>
      </c>
      <c r="B10" s="57">
        <v>9870000</v>
      </c>
      <c r="C10" s="57" t="s">
        <v>92</v>
      </c>
      <c r="D10" s="57">
        <v>12069150</v>
      </c>
      <c r="I10" s="57" t="s">
        <v>91</v>
      </c>
      <c r="J10" s="57">
        <v>2104983.333333334</v>
      </c>
      <c r="K10" s="57">
        <v>599600</v>
      </c>
    </row>
    <row r="11" spans="1:11">
      <c r="A11" s="57" t="s">
        <v>93</v>
      </c>
      <c r="B11" s="57">
        <v>10469600</v>
      </c>
      <c r="C11" s="57" t="s">
        <v>93</v>
      </c>
      <c r="D11" s="57">
        <v>14174133.333333334</v>
      </c>
      <c r="I11" s="57" t="s">
        <v>92</v>
      </c>
      <c r="J11" s="57">
        <v>12069150</v>
      </c>
      <c r="K11" s="57">
        <v>9870000</v>
      </c>
    </row>
    <row r="12" spans="1:11">
      <c r="A12" s="57" t="s">
        <v>94</v>
      </c>
      <c r="B12" s="57">
        <v>50966875</v>
      </c>
      <c r="C12" s="57" t="s">
        <v>94</v>
      </c>
      <c r="D12" s="57">
        <v>66017200</v>
      </c>
      <c r="I12" s="57" t="s">
        <v>93</v>
      </c>
      <c r="J12" s="57">
        <v>14174133.333333334</v>
      </c>
      <c r="K12" s="57">
        <v>10469600</v>
      </c>
    </row>
    <row r="13" spans="1:11" ht="15.75" thickBot="1">
      <c r="A13" s="58" t="s">
        <v>95</v>
      </c>
      <c r="B13" s="58">
        <v>307004.43509285431</v>
      </c>
      <c r="C13" s="58" t="s">
        <v>95</v>
      </c>
      <c r="D13" s="58">
        <v>981617.81371518644</v>
      </c>
      <c r="I13" s="57" t="s">
        <v>94</v>
      </c>
      <c r="J13" s="57">
        <v>66017200</v>
      </c>
      <c r="K13" s="57">
        <v>50966875</v>
      </c>
    </row>
    <row r="14" spans="1:11" ht="15.75" thickBot="1">
      <c r="I14" s="58" t="s">
        <v>95</v>
      </c>
      <c r="J14" s="58">
        <v>981617.81371518644</v>
      </c>
      <c r="K14" s="58">
        <v>307004.43509285431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F21" sqref="F21"/>
    </sheetView>
  </sheetViews>
  <sheetFormatPr defaultRowHeight="15"/>
  <cols>
    <col min="1" max="1" width="23.28515625" bestFit="1" customWidth="1"/>
    <col min="2" max="2" width="12" bestFit="1" customWidth="1"/>
    <col min="3" max="3" width="25.140625" bestFit="1" customWidth="1"/>
  </cols>
  <sheetData>
    <row r="1" spans="1:4">
      <c r="A1" s="56" t="s">
        <v>83</v>
      </c>
      <c r="B1" s="56"/>
      <c r="C1" s="56" t="s">
        <v>84</v>
      </c>
      <c r="D1" s="56"/>
    </row>
    <row r="2" spans="1:4">
      <c r="A2" s="57"/>
      <c r="B2" s="57"/>
      <c r="C2" s="57"/>
      <c r="D2" s="57"/>
    </row>
    <row r="3" spans="1:4">
      <c r="A3" s="57" t="s">
        <v>85</v>
      </c>
      <c r="B3" s="57">
        <v>8193660</v>
      </c>
      <c r="C3" s="57" t="s">
        <v>85</v>
      </c>
      <c r="D3" s="57">
        <v>13624490</v>
      </c>
    </row>
    <row r="4" spans="1:4">
      <c r="A4" s="57" t="s">
        <v>86</v>
      </c>
      <c r="B4" s="57">
        <v>893894.39063012355</v>
      </c>
      <c r="C4" s="57" t="s">
        <v>86</v>
      </c>
      <c r="D4" s="57">
        <v>1061094.8358181752</v>
      </c>
    </row>
    <row r="5" spans="1:4">
      <c r="A5" s="57" t="s">
        <v>87</v>
      </c>
      <c r="B5" s="57">
        <v>1998808.6221547073</v>
      </c>
      <c r="C5" s="57" t="s">
        <v>87</v>
      </c>
      <c r="D5" s="57">
        <v>2372680.1834634184</v>
      </c>
    </row>
    <row r="6" spans="1:4">
      <c r="A6" s="57" t="s">
        <v>88</v>
      </c>
      <c r="B6" s="57">
        <v>3995235908000</v>
      </c>
      <c r="C6" s="57" t="s">
        <v>88</v>
      </c>
      <c r="D6" s="57">
        <v>5629611253000</v>
      </c>
    </row>
    <row r="7" spans="1:4">
      <c r="A7" s="57" t="s">
        <v>89</v>
      </c>
      <c r="B7" s="57">
        <v>1.7192126493061508</v>
      </c>
      <c r="C7" s="57" t="s">
        <v>89</v>
      </c>
      <c r="D7" s="57">
        <v>3.0481254017955166</v>
      </c>
    </row>
    <row r="8" spans="1:4">
      <c r="A8" s="57" t="s">
        <v>90</v>
      </c>
      <c r="B8" s="57">
        <v>1.4552077502746885</v>
      </c>
      <c r="C8" s="57" t="s">
        <v>90</v>
      </c>
      <c r="D8" s="57">
        <v>-1.3850943436757102</v>
      </c>
    </row>
    <row r="9" spans="1:4">
      <c r="A9" s="57" t="s">
        <v>91</v>
      </c>
      <c r="B9" s="57">
        <v>4816999.9999999991</v>
      </c>
      <c r="C9" s="57" t="s">
        <v>91</v>
      </c>
      <c r="D9" s="57">
        <v>6458499.9999999981</v>
      </c>
    </row>
    <row r="10" spans="1:4">
      <c r="A10" s="57" t="s">
        <v>92</v>
      </c>
      <c r="B10" s="57">
        <v>6643000.0000000009</v>
      </c>
      <c r="C10" s="57" t="s">
        <v>92</v>
      </c>
      <c r="D10" s="57">
        <v>9691500.0000000019</v>
      </c>
    </row>
    <row r="11" spans="1:4">
      <c r="A11" s="57" t="s">
        <v>93</v>
      </c>
      <c r="B11" s="57">
        <v>11460000</v>
      </c>
      <c r="C11" s="57" t="s">
        <v>93</v>
      </c>
      <c r="D11" s="57">
        <v>16150000</v>
      </c>
    </row>
    <row r="12" spans="1:4">
      <c r="A12" s="57" t="s">
        <v>94</v>
      </c>
      <c r="B12" s="57">
        <v>40968300</v>
      </c>
      <c r="C12" s="57" t="s">
        <v>94</v>
      </c>
      <c r="D12" s="57">
        <v>68122450</v>
      </c>
    </row>
    <row r="13" spans="1:4" ht="15.75" thickBot="1">
      <c r="A13" s="58" t="s">
        <v>95</v>
      </c>
      <c r="B13" s="58">
        <v>2481848.7052911189</v>
      </c>
      <c r="C13" s="58" t="s">
        <v>95</v>
      </c>
      <c r="D13" s="58">
        <v>2946071.5628946293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J11" sqref="J11"/>
    </sheetView>
  </sheetViews>
  <sheetFormatPr defaultRowHeight="15"/>
  <cols>
    <col min="1" max="1" width="11.85546875" bestFit="1" customWidth="1"/>
    <col min="2" max="2" width="25.28515625" bestFit="1" customWidth="1"/>
    <col min="3" max="4" width="10.5703125" bestFit="1" customWidth="1"/>
    <col min="5" max="5" width="12" bestFit="1" customWidth="1"/>
    <col min="6" max="7" width="10.5703125" bestFit="1" customWidth="1"/>
  </cols>
  <sheetData>
    <row r="1" spans="1:8">
      <c r="B1" t="s">
        <v>97</v>
      </c>
    </row>
    <row r="2" spans="1:8">
      <c r="C2" s="74" t="s">
        <v>24</v>
      </c>
      <c r="D2" s="74"/>
      <c r="E2" s="74"/>
      <c r="F2" s="74"/>
      <c r="G2" s="74"/>
    </row>
    <row r="3" spans="1:8">
      <c r="C3" s="53">
        <v>2013</v>
      </c>
      <c r="D3" s="53">
        <v>2014</v>
      </c>
      <c r="E3" s="53">
        <v>2015</v>
      </c>
      <c r="F3" s="53">
        <v>2016</v>
      </c>
      <c r="G3" s="53">
        <v>2017</v>
      </c>
    </row>
    <row r="4" spans="1:8">
      <c r="B4" t="s">
        <v>27</v>
      </c>
      <c r="C4">
        <v>10586400</v>
      </c>
      <c r="D4">
        <v>9664000</v>
      </c>
      <c r="E4">
        <v>9422933.333333334</v>
      </c>
      <c r="F4">
        <v>5078750</v>
      </c>
      <c r="G4">
        <v>11985600</v>
      </c>
      <c r="H4" s="59">
        <f>AVERAGE(C4:G4)</f>
        <v>9347536.6666666679</v>
      </c>
    </row>
    <row r="5" spans="1:8">
      <c r="B5" t="s">
        <v>28</v>
      </c>
      <c r="C5">
        <v>68119300</v>
      </c>
      <c r="D5">
        <v>48363000</v>
      </c>
      <c r="E5">
        <v>57482800</v>
      </c>
      <c r="F5">
        <v>61470000</v>
      </c>
      <c r="G5">
        <v>44268199.999999993</v>
      </c>
      <c r="H5" s="59">
        <f>AVERAGE(C5:G5)</f>
        <v>55940660</v>
      </c>
    </row>
    <row r="6" spans="1:8">
      <c r="B6" t="s">
        <v>29</v>
      </c>
      <c r="C6">
        <v>10393800</v>
      </c>
      <c r="D6">
        <v>9870000</v>
      </c>
      <c r="E6">
        <v>14041600</v>
      </c>
      <c r="F6">
        <v>10040100</v>
      </c>
      <c r="G6">
        <v>10469600</v>
      </c>
      <c r="H6" s="59">
        <f>AVERAGE(C6:G6)</f>
        <v>10963020</v>
      </c>
    </row>
    <row r="7" spans="1:8">
      <c r="B7" t="s">
        <v>30</v>
      </c>
      <c r="C7">
        <v>7388399.9999999991</v>
      </c>
      <c r="D7">
        <v>8698800</v>
      </c>
      <c r="E7">
        <v>11460000</v>
      </c>
      <c r="F7">
        <v>6778099.9999999991</v>
      </c>
      <c r="G7">
        <v>6643000.0000000009</v>
      </c>
      <c r="H7" s="59">
        <f>AVERAGE(C7:G7)</f>
        <v>8193660</v>
      </c>
    </row>
    <row r="8" spans="1:8">
      <c r="C8" s="59">
        <f>SUM(C4:C7)</f>
        <v>96487900</v>
      </c>
      <c r="D8" s="59">
        <f>SUM(D4:D7)</f>
        <v>76595800</v>
      </c>
      <c r="E8" s="59">
        <f>SUM(E4:E7)</f>
        <v>92407333.333333343</v>
      </c>
      <c r="F8" s="59">
        <f>SUM(F4:F7)</f>
        <v>83366950</v>
      </c>
      <c r="G8" s="59">
        <f>SUM(G4:G7)</f>
        <v>73366400</v>
      </c>
    </row>
    <row r="9" spans="1:8">
      <c r="C9" s="59">
        <f>AVERAGE(C4:C7)</f>
        <v>24121975</v>
      </c>
      <c r="D9" s="59">
        <f>AVERAGE(D4:D7)</f>
        <v>19148950</v>
      </c>
      <c r="E9" s="59">
        <f>AVERAGE(E4:E7)</f>
        <v>23101833.333333336</v>
      </c>
      <c r="F9" s="59">
        <f>AVERAGE(F4:F7)</f>
        <v>20841737.5</v>
      </c>
      <c r="G9" s="59">
        <f>AVERAGE(G4:G7)</f>
        <v>18341600</v>
      </c>
    </row>
    <row r="11" spans="1:8">
      <c r="C11" s="74" t="s">
        <v>24</v>
      </c>
      <c r="D11" s="74"/>
      <c r="E11" s="74"/>
      <c r="F11" s="74"/>
      <c r="G11" s="74"/>
    </row>
    <row r="12" spans="1:8">
      <c r="C12" s="53">
        <v>2013</v>
      </c>
      <c r="D12" s="53">
        <v>2014</v>
      </c>
      <c r="E12" s="53">
        <v>2015</v>
      </c>
      <c r="F12" s="53">
        <v>2016</v>
      </c>
      <c r="G12" s="53">
        <v>2017</v>
      </c>
    </row>
    <row r="13" spans="1:8">
      <c r="A13" s="81" t="s">
        <v>27</v>
      </c>
      <c r="B13" t="s">
        <v>74</v>
      </c>
      <c r="C13" s="3">
        <v>10586400</v>
      </c>
      <c r="D13" s="3">
        <v>9664000</v>
      </c>
      <c r="E13" s="3">
        <v>9422933.333333334</v>
      </c>
      <c r="F13" s="3">
        <v>5078750</v>
      </c>
      <c r="G13" s="3">
        <v>11985600</v>
      </c>
      <c r="H13" s="59">
        <f>SUM(C13:G13)</f>
        <v>46737683.333333336</v>
      </c>
    </row>
    <row r="14" spans="1:8">
      <c r="A14" s="81"/>
      <c r="B14" t="s">
        <v>98</v>
      </c>
      <c r="C14" s="60">
        <v>14916000.000000002</v>
      </c>
      <c r="D14" s="60">
        <v>13644800</v>
      </c>
      <c r="E14" s="60">
        <v>13253333.333333334</v>
      </c>
      <c r="F14" s="60">
        <v>7216249.9999999991</v>
      </c>
      <c r="G14" s="60">
        <v>17382933.333333332</v>
      </c>
      <c r="H14" s="59">
        <f t="shared" ref="H14:H21" si="0">SUM(C14:G14)</f>
        <v>66413316.666666672</v>
      </c>
    </row>
    <row r="15" spans="1:8">
      <c r="A15" s="81" t="s">
        <v>28</v>
      </c>
      <c r="B15" s="47" t="s">
        <v>97</v>
      </c>
      <c r="C15" s="3">
        <v>10586400</v>
      </c>
      <c r="D15" s="3">
        <v>9664000</v>
      </c>
      <c r="E15" s="3">
        <v>9422933.333333334</v>
      </c>
      <c r="F15" s="3">
        <v>5078750</v>
      </c>
      <c r="G15" s="3">
        <v>11985600</v>
      </c>
      <c r="H15" s="59">
        <f t="shared" si="0"/>
        <v>46737683.333333336</v>
      </c>
    </row>
    <row r="16" spans="1:8">
      <c r="A16" s="81"/>
      <c r="B16" s="47" t="s">
        <v>36</v>
      </c>
      <c r="C16" s="60">
        <v>79041100</v>
      </c>
      <c r="D16" s="60">
        <v>64815566.666666657</v>
      </c>
      <c r="E16" s="60">
        <v>52832300</v>
      </c>
      <c r="F16" s="60">
        <v>83775000</v>
      </c>
      <c r="G16" s="60">
        <v>59931933.333333328</v>
      </c>
      <c r="H16" s="59">
        <f t="shared" si="0"/>
        <v>340395899.99999994</v>
      </c>
    </row>
    <row r="17" spans="1:9">
      <c r="A17" s="81" t="s">
        <v>29</v>
      </c>
      <c r="B17" s="47" t="s">
        <v>97</v>
      </c>
      <c r="C17" s="3">
        <v>10393800</v>
      </c>
      <c r="D17" s="3">
        <v>9870000</v>
      </c>
      <c r="E17" s="3">
        <v>14041600</v>
      </c>
      <c r="F17" s="3">
        <v>10040100</v>
      </c>
      <c r="G17" s="3">
        <v>10469600</v>
      </c>
      <c r="H17" s="59">
        <f t="shared" si="0"/>
        <v>54815100</v>
      </c>
    </row>
    <row r="18" spans="1:9">
      <c r="A18" s="81"/>
      <c r="B18" s="47" t="s">
        <v>36</v>
      </c>
      <c r="C18" s="60">
        <v>12069150</v>
      </c>
      <c r="D18" s="60">
        <v>13227666.666666664</v>
      </c>
      <c r="E18" s="60">
        <v>12912000</v>
      </c>
      <c r="F18" s="60">
        <v>13634250</v>
      </c>
      <c r="G18" s="60">
        <v>14174133.333333334</v>
      </c>
      <c r="H18" s="59">
        <f t="shared" si="0"/>
        <v>66017200</v>
      </c>
    </row>
    <row r="19" spans="1:9">
      <c r="A19" s="81" t="s">
        <v>30</v>
      </c>
      <c r="B19" s="47" t="s">
        <v>97</v>
      </c>
      <c r="C19" s="3">
        <v>7388399.9999999991</v>
      </c>
      <c r="D19" s="3">
        <v>8698800</v>
      </c>
      <c r="E19" s="3">
        <v>11460000</v>
      </c>
      <c r="F19" s="3">
        <v>6778099.9999999991</v>
      </c>
      <c r="G19" s="3">
        <v>6643000.0000000009</v>
      </c>
      <c r="H19" s="59">
        <f t="shared" si="0"/>
        <v>40968300</v>
      </c>
    </row>
    <row r="20" spans="1:9">
      <c r="A20" s="81"/>
      <c r="B20" s="47" t="s">
        <v>36</v>
      </c>
      <c r="C20" s="60">
        <v>14177549.999999998</v>
      </c>
      <c r="D20" s="60">
        <v>14073400.000000002</v>
      </c>
      <c r="E20" s="60">
        <v>16150000</v>
      </c>
      <c r="F20" s="60">
        <v>14030000</v>
      </c>
      <c r="G20" s="60">
        <v>9691500.0000000019</v>
      </c>
      <c r="H20" s="59">
        <f t="shared" si="0"/>
        <v>68122450</v>
      </c>
    </row>
    <row r="21" spans="1:9">
      <c r="B21" s="47" t="s">
        <v>99</v>
      </c>
      <c r="C21" s="59">
        <f>SUM(C13:C20)</f>
        <v>159158800</v>
      </c>
      <c r="D21" s="59">
        <f>SUM(D13:D20)</f>
        <v>143658233.33333331</v>
      </c>
      <c r="E21" s="59">
        <f>SUM(E13:E20)</f>
        <v>139495100</v>
      </c>
      <c r="F21" s="59">
        <f>SUM(F13:F20)</f>
        <v>145631200</v>
      </c>
      <c r="G21" s="59">
        <f>SUM(G13:G20)</f>
        <v>142264300</v>
      </c>
      <c r="H21" s="59">
        <f t="shared" si="0"/>
        <v>730207633.33333325</v>
      </c>
    </row>
    <row r="22" spans="1:9">
      <c r="C22" s="74" t="s">
        <v>24</v>
      </c>
      <c r="D22" s="74"/>
      <c r="E22" s="74"/>
      <c r="F22" s="74"/>
      <c r="G22" s="74"/>
    </row>
    <row r="23" spans="1:9">
      <c r="C23" s="53">
        <v>2013</v>
      </c>
      <c r="D23" s="53">
        <v>2014</v>
      </c>
      <c r="E23" s="53">
        <v>2015</v>
      </c>
      <c r="F23" s="53">
        <v>2016</v>
      </c>
      <c r="G23" s="53">
        <v>2017</v>
      </c>
    </row>
    <row r="24" spans="1:9">
      <c r="A24" s="81" t="s">
        <v>28</v>
      </c>
      <c r="B24" t="s">
        <v>74</v>
      </c>
      <c r="C24" s="3">
        <v>10586400</v>
      </c>
      <c r="D24" s="3">
        <v>9664000</v>
      </c>
      <c r="E24" s="3">
        <v>9422933.333333334</v>
      </c>
      <c r="F24" s="3">
        <v>5078750</v>
      </c>
      <c r="G24" s="3">
        <v>11985600</v>
      </c>
    </row>
    <row r="25" spans="1:9">
      <c r="A25" s="81"/>
      <c r="B25" t="s">
        <v>98</v>
      </c>
      <c r="C25" s="60">
        <v>79041100</v>
      </c>
      <c r="D25" s="60">
        <v>64815566.666666657</v>
      </c>
      <c r="E25" s="60">
        <v>52832300</v>
      </c>
      <c r="F25" s="60">
        <v>83775000</v>
      </c>
      <c r="G25" s="60">
        <v>59931933.333333328</v>
      </c>
    </row>
    <row r="26" spans="1:9">
      <c r="C26" s="74" t="s">
        <v>24</v>
      </c>
      <c r="D26" s="74"/>
      <c r="E26" s="74"/>
      <c r="F26" s="74"/>
      <c r="G26" s="74"/>
      <c r="I26">
        <v>0.3</v>
      </c>
    </row>
    <row r="27" spans="1:9">
      <c r="C27" s="53">
        <v>2013</v>
      </c>
      <c r="D27" s="53">
        <v>2014</v>
      </c>
      <c r="E27" s="53">
        <v>2015</v>
      </c>
      <c r="F27" s="53">
        <v>2016</v>
      </c>
      <c r="G27" s="53">
        <v>2017</v>
      </c>
    </row>
    <row r="28" spans="1:9">
      <c r="A28" s="81" t="s">
        <v>29</v>
      </c>
      <c r="B28" t="s">
        <v>74</v>
      </c>
      <c r="C28" s="3">
        <v>10393800</v>
      </c>
      <c r="D28" s="3">
        <v>9870000</v>
      </c>
      <c r="E28" s="3">
        <v>10193375</v>
      </c>
      <c r="F28" s="3">
        <v>10040100</v>
      </c>
      <c r="G28" s="3">
        <v>10469600</v>
      </c>
    </row>
    <row r="29" spans="1:9">
      <c r="A29" s="81"/>
      <c r="B29" t="s">
        <v>98</v>
      </c>
      <c r="C29" s="60">
        <v>12069150</v>
      </c>
      <c r="D29" s="60">
        <v>13227666.666666664</v>
      </c>
      <c r="E29" s="60">
        <v>12912000</v>
      </c>
      <c r="F29" s="60">
        <v>13634250</v>
      </c>
      <c r="G29" s="60">
        <v>14174133.333333334</v>
      </c>
    </row>
    <row r="30" spans="1:9">
      <c r="C30" s="74" t="s">
        <v>24</v>
      </c>
      <c r="D30" s="74"/>
      <c r="E30" s="74"/>
      <c r="F30" s="74"/>
      <c r="G30" s="74"/>
    </row>
    <row r="31" spans="1:9">
      <c r="C31" s="53">
        <v>2013</v>
      </c>
      <c r="D31" s="53">
        <v>2014</v>
      </c>
      <c r="E31" s="53">
        <v>2015</v>
      </c>
      <c r="F31" s="53">
        <v>2016</v>
      </c>
      <c r="G31" s="53">
        <v>2017</v>
      </c>
    </row>
    <row r="32" spans="1:9">
      <c r="A32" s="81" t="s">
        <v>30</v>
      </c>
      <c r="B32" t="s">
        <v>74</v>
      </c>
      <c r="C32" s="3">
        <v>7388399.9999999991</v>
      </c>
      <c r="D32" s="3">
        <v>8698800</v>
      </c>
      <c r="E32" s="3">
        <v>11460000</v>
      </c>
      <c r="F32" s="3">
        <v>6778099.9999999991</v>
      </c>
      <c r="G32" s="3">
        <v>6643000.0000000009</v>
      </c>
    </row>
    <row r="33" spans="1:7">
      <c r="A33" s="81"/>
      <c r="B33" t="s">
        <v>98</v>
      </c>
      <c r="C33" s="60">
        <v>14177549.999999998</v>
      </c>
      <c r="D33" s="60">
        <v>14073400.000000002</v>
      </c>
      <c r="E33" s="60">
        <v>16150000</v>
      </c>
      <c r="F33" s="60">
        <v>14030000</v>
      </c>
      <c r="G33" s="60">
        <v>9691500.0000000019</v>
      </c>
    </row>
  </sheetData>
  <mergeCells count="12">
    <mergeCell ref="A32:A33"/>
    <mergeCell ref="C2:G2"/>
    <mergeCell ref="C11:G11"/>
    <mergeCell ref="A13:A14"/>
    <mergeCell ref="A15:A16"/>
    <mergeCell ref="A17:A18"/>
    <mergeCell ref="A19:A20"/>
    <mergeCell ref="C22:G22"/>
    <mergeCell ref="A24:A25"/>
    <mergeCell ref="C26:G26"/>
    <mergeCell ref="A28:A29"/>
    <mergeCell ref="C30:G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S12" sqref="S12"/>
    </sheetView>
  </sheetViews>
  <sheetFormatPr defaultRowHeight="15"/>
  <sheetData>
    <row r="1" spans="1:8">
      <c r="A1" t="s">
        <v>47</v>
      </c>
    </row>
    <row r="2" spans="1:8">
      <c r="A2" t="s">
        <v>1</v>
      </c>
    </row>
    <row r="3" spans="1:8">
      <c r="A3" t="s">
        <v>2</v>
      </c>
    </row>
    <row r="4" spans="1:8">
      <c r="A4" t="s">
        <v>3</v>
      </c>
    </row>
    <row r="5" spans="1:8">
      <c r="A5" t="s">
        <v>4</v>
      </c>
    </row>
    <row r="9" spans="1:8">
      <c r="C9" s="62" t="s">
        <v>5</v>
      </c>
      <c r="D9" s="62"/>
      <c r="E9" s="62"/>
      <c r="F9" s="62"/>
      <c r="G9" s="62"/>
      <c r="H9" s="62"/>
    </row>
    <row r="10" spans="1:8">
      <c r="C10">
        <v>2013</v>
      </c>
      <c r="D10">
        <v>2014</v>
      </c>
      <c r="E10">
        <v>2015</v>
      </c>
      <c r="F10">
        <v>2016</v>
      </c>
      <c r="G10">
        <v>2017</v>
      </c>
      <c r="H10" t="s">
        <v>6</v>
      </c>
    </row>
    <row r="11" spans="1:8">
      <c r="B11" t="s">
        <v>7</v>
      </c>
      <c r="C11">
        <v>5.6</v>
      </c>
      <c r="D11">
        <v>5.6</v>
      </c>
      <c r="E11">
        <v>5.4</v>
      </c>
      <c r="F11">
        <v>7</v>
      </c>
      <c r="G11">
        <v>4.5999999999999996</v>
      </c>
      <c r="H11">
        <f>AVERAGE(C11:G11)</f>
        <v>5.6400000000000006</v>
      </c>
    </row>
    <row r="12" spans="1:8">
      <c r="B12" t="s">
        <v>8</v>
      </c>
      <c r="C12">
        <v>5.8</v>
      </c>
      <c r="D12">
        <v>5.2</v>
      </c>
      <c r="E12">
        <v>6.2</v>
      </c>
      <c r="F12">
        <v>6.5</v>
      </c>
      <c r="G12">
        <v>5.2</v>
      </c>
      <c r="H12">
        <f t="shared" ref="H12:H20" si="0">AVERAGE(C12:G12)</f>
        <v>5.7799999999999994</v>
      </c>
    </row>
    <row r="13" spans="1:8">
      <c r="B13" t="s">
        <v>9</v>
      </c>
      <c r="C13">
        <v>6.2</v>
      </c>
      <c r="D13">
        <v>6.8</v>
      </c>
      <c r="E13">
        <v>6.9</v>
      </c>
      <c r="F13">
        <v>5.6</v>
      </c>
      <c r="G13">
        <v>5.3</v>
      </c>
      <c r="H13">
        <f t="shared" si="0"/>
        <v>6.16</v>
      </c>
    </row>
    <row r="14" spans="1:8">
      <c r="B14" t="s">
        <v>10</v>
      </c>
      <c r="C14">
        <v>5.5</v>
      </c>
      <c r="D14">
        <v>6.2</v>
      </c>
      <c r="E14">
        <v>4.7</v>
      </c>
      <c r="F14">
        <v>5.8</v>
      </c>
      <c r="G14">
        <v>5.0999999999999996</v>
      </c>
      <c r="H14">
        <f t="shared" si="0"/>
        <v>5.4599999999999991</v>
      </c>
    </row>
    <row r="15" spans="1:8">
      <c r="B15" t="s">
        <v>11</v>
      </c>
      <c r="C15">
        <v>6.1</v>
      </c>
      <c r="D15">
        <v>6.6</v>
      </c>
      <c r="E15">
        <v>6.3</v>
      </c>
      <c r="F15">
        <v>6</v>
      </c>
      <c r="G15">
        <v>5.6</v>
      </c>
      <c r="H15">
        <f t="shared" si="0"/>
        <v>6.12</v>
      </c>
    </row>
    <row r="16" spans="1:8">
      <c r="B16" t="s">
        <v>12</v>
      </c>
      <c r="C16">
        <v>5.7</v>
      </c>
      <c r="D16">
        <v>6.4</v>
      </c>
      <c r="E16">
        <v>6</v>
      </c>
      <c r="F16">
        <v>5.6</v>
      </c>
      <c r="G16">
        <v>4.9000000000000004</v>
      </c>
      <c r="H16">
        <f t="shared" si="0"/>
        <v>5.7200000000000006</v>
      </c>
    </row>
    <row r="17" spans="2:12">
      <c r="B17" t="s">
        <v>13</v>
      </c>
      <c r="C17">
        <v>5.7</v>
      </c>
      <c r="D17">
        <v>6.8</v>
      </c>
      <c r="E17">
        <v>6.4</v>
      </c>
      <c r="F17">
        <v>6</v>
      </c>
      <c r="G17">
        <v>3.9</v>
      </c>
      <c r="H17">
        <f t="shared" si="0"/>
        <v>5.76</v>
      </c>
    </row>
    <row r="18" spans="2:12">
      <c r="B18" t="s">
        <v>14</v>
      </c>
      <c r="C18">
        <v>7.7</v>
      </c>
      <c r="D18">
        <v>8.4</v>
      </c>
      <c r="E18">
        <v>7.7</v>
      </c>
      <c r="F18">
        <v>7.6</v>
      </c>
      <c r="G18">
        <v>7.2</v>
      </c>
      <c r="H18">
        <f t="shared" si="0"/>
        <v>7.7200000000000006</v>
      </c>
    </row>
    <row r="19" spans="2:12">
      <c r="B19" t="s">
        <v>15</v>
      </c>
      <c r="C19">
        <v>9.3000000000000007</v>
      </c>
      <c r="D19">
        <v>9.8000000000000007</v>
      </c>
      <c r="E19">
        <v>9.1</v>
      </c>
      <c r="F19">
        <v>9</v>
      </c>
      <c r="G19">
        <v>9</v>
      </c>
      <c r="H19">
        <f t="shared" si="0"/>
        <v>9.24</v>
      </c>
    </row>
    <row r="20" spans="2:12">
      <c r="B20" t="s">
        <v>16</v>
      </c>
      <c r="C20">
        <v>9.4</v>
      </c>
      <c r="D20">
        <v>10.6</v>
      </c>
      <c r="E20">
        <v>9.6999999999999993</v>
      </c>
      <c r="F20">
        <v>10.3</v>
      </c>
      <c r="G20">
        <v>8.5</v>
      </c>
      <c r="H20">
        <f t="shared" si="0"/>
        <v>9.6999999999999993</v>
      </c>
    </row>
    <row r="21" spans="2:12">
      <c r="B21" t="s">
        <v>17</v>
      </c>
      <c r="C21">
        <v>8.1999999999999993</v>
      </c>
      <c r="D21">
        <v>10</v>
      </c>
      <c r="E21">
        <v>8.1</v>
      </c>
      <c r="F21">
        <v>7.9</v>
      </c>
      <c r="G21">
        <v>6.6</v>
      </c>
      <c r="H21">
        <f>AVERAGE(C21:G21)</f>
        <v>8.16</v>
      </c>
      <c r="L21" t="s">
        <v>6</v>
      </c>
    </row>
    <row r="22" spans="2:12">
      <c r="B22" t="s">
        <v>18</v>
      </c>
      <c r="C22">
        <v>6.7</v>
      </c>
      <c r="D22">
        <v>6.6</v>
      </c>
      <c r="E22">
        <v>7.4</v>
      </c>
      <c r="F22">
        <v>6.4</v>
      </c>
      <c r="G22">
        <v>6.3</v>
      </c>
      <c r="H22">
        <f>AVERAGE(C22:G22)</f>
        <v>6.68</v>
      </c>
      <c r="K22" t="s">
        <v>7</v>
      </c>
      <c r="L22">
        <v>5.6400000000000006</v>
      </c>
    </row>
    <row r="23" spans="2:12">
      <c r="B23" t="s">
        <v>19</v>
      </c>
      <c r="C23">
        <f>AVERAGE(C11:C22)</f>
        <v>6.825000000000002</v>
      </c>
      <c r="D23">
        <f t="shared" ref="D23:G23" si="1">AVERAGE(D11:D22)</f>
        <v>7.4166666666666652</v>
      </c>
      <c r="E23">
        <f t="shared" si="1"/>
        <v>6.9916666666666671</v>
      </c>
      <c r="F23">
        <f t="shared" si="1"/>
        <v>6.9750000000000014</v>
      </c>
      <c r="G23">
        <f t="shared" si="1"/>
        <v>6.0166666666666666</v>
      </c>
      <c r="K23" t="s">
        <v>8</v>
      </c>
      <c r="L23">
        <v>5.7799999999999994</v>
      </c>
    </row>
    <row r="24" spans="2:12">
      <c r="K24" t="s">
        <v>9</v>
      </c>
      <c r="L24">
        <v>6.16</v>
      </c>
    </row>
    <row r="25" spans="2:12">
      <c r="H25" t="s">
        <v>48</v>
      </c>
      <c r="K25" t="s">
        <v>10</v>
      </c>
      <c r="L25">
        <v>5.4599999999999991</v>
      </c>
    </row>
    <row r="26" spans="2:12">
      <c r="G26">
        <v>2013</v>
      </c>
      <c r="H26">
        <v>6.825000000000002</v>
      </c>
      <c r="K26" t="s">
        <v>11</v>
      </c>
      <c r="L26">
        <v>6.12</v>
      </c>
    </row>
    <row r="27" spans="2:12">
      <c r="G27">
        <v>2014</v>
      </c>
      <c r="H27">
        <v>7.4166666666666652</v>
      </c>
      <c r="K27" t="s">
        <v>12</v>
      </c>
      <c r="L27">
        <v>5.7200000000000006</v>
      </c>
    </row>
    <row r="28" spans="2:12">
      <c r="G28">
        <v>2015</v>
      </c>
      <c r="H28">
        <v>6.9916666666666671</v>
      </c>
      <c r="K28" t="s">
        <v>13</v>
      </c>
      <c r="L28">
        <v>5.76</v>
      </c>
    </row>
    <row r="29" spans="2:12">
      <c r="G29">
        <v>2016</v>
      </c>
      <c r="H29">
        <v>6.9750000000000014</v>
      </c>
      <c r="K29" t="s">
        <v>14</v>
      </c>
      <c r="L29">
        <v>7.7200000000000006</v>
      </c>
    </row>
    <row r="30" spans="2:12">
      <c r="G30">
        <v>2017</v>
      </c>
      <c r="H30">
        <v>6.0166666666666666</v>
      </c>
      <c r="K30" t="s">
        <v>15</v>
      </c>
      <c r="L30">
        <v>9.24</v>
      </c>
    </row>
    <row r="31" spans="2:12">
      <c r="K31" t="s">
        <v>16</v>
      </c>
      <c r="L31">
        <v>9.6999999999999993</v>
      </c>
    </row>
    <row r="32" spans="2:12">
      <c r="K32" t="s">
        <v>17</v>
      </c>
      <c r="L32">
        <v>8.16</v>
      </c>
    </row>
    <row r="33" spans="11:12">
      <c r="K33" t="s">
        <v>18</v>
      </c>
      <c r="L33">
        <v>6.68</v>
      </c>
    </row>
  </sheetData>
  <mergeCells count="1">
    <mergeCell ref="C9:H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T4" sqref="T4"/>
    </sheetView>
  </sheetViews>
  <sheetFormatPr defaultRowHeight="15"/>
  <sheetData>
    <row r="1" spans="1:8">
      <c r="A1" t="s">
        <v>49</v>
      </c>
    </row>
    <row r="2" spans="1:8">
      <c r="A2" t="s">
        <v>1</v>
      </c>
    </row>
    <row r="3" spans="1:8">
      <c r="A3" t="s">
        <v>2</v>
      </c>
    </row>
    <row r="4" spans="1:8">
      <c r="A4" t="s">
        <v>3</v>
      </c>
    </row>
    <row r="5" spans="1:8">
      <c r="A5" t="s">
        <v>50</v>
      </c>
    </row>
    <row r="6" spans="1:8">
      <c r="C6" s="63" t="s">
        <v>5</v>
      </c>
      <c r="D6" s="63"/>
      <c r="E6" s="63"/>
      <c r="F6" s="63"/>
      <c r="G6" s="63"/>
      <c r="H6" s="63"/>
    </row>
    <row r="7" spans="1:8">
      <c r="C7" s="43">
        <v>2013</v>
      </c>
      <c r="D7" s="43">
        <v>2014</v>
      </c>
      <c r="E7" s="44">
        <v>2015</v>
      </c>
      <c r="F7" s="43">
        <v>2016</v>
      </c>
      <c r="G7" s="43">
        <v>2017</v>
      </c>
      <c r="H7" s="45" t="s">
        <v>51</v>
      </c>
    </row>
    <row r="8" spans="1:8">
      <c r="B8" s="46" t="s">
        <v>7</v>
      </c>
      <c r="C8">
        <v>5.6</v>
      </c>
      <c r="D8">
        <v>5.9</v>
      </c>
      <c r="E8">
        <v>5.5</v>
      </c>
      <c r="F8">
        <v>6.1</v>
      </c>
      <c r="G8">
        <v>4.8</v>
      </c>
      <c r="H8">
        <f>AVERAGE(C8:G8)</f>
        <v>5.58</v>
      </c>
    </row>
    <row r="9" spans="1:8">
      <c r="B9" s="46" t="s">
        <v>8</v>
      </c>
      <c r="C9">
        <v>5.8</v>
      </c>
      <c r="D9">
        <v>5.0999999999999996</v>
      </c>
      <c r="E9">
        <v>6.3</v>
      </c>
      <c r="F9">
        <v>6.6</v>
      </c>
      <c r="G9">
        <v>5.2</v>
      </c>
      <c r="H9">
        <f t="shared" ref="H9:H19" si="0">AVERAGE(C9:G9)</f>
        <v>5.7999999999999989</v>
      </c>
    </row>
    <row r="10" spans="1:8">
      <c r="B10" s="46" t="s">
        <v>9</v>
      </c>
      <c r="C10">
        <v>6.4</v>
      </c>
      <c r="D10">
        <v>6.3</v>
      </c>
      <c r="E10">
        <v>7</v>
      </c>
      <c r="F10">
        <v>5.8</v>
      </c>
      <c r="G10">
        <v>6.8</v>
      </c>
      <c r="H10">
        <f t="shared" si="0"/>
        <v>6.4599999999999991</v>
      </c>
    </row>
    <row r="11" spans="1:8">
      <c r="B11" s="46" t="s">
        <v>10</v>
      </c>
      <c r="C11">
        <v>6.1</v>
      </c>
      <c r="D11">
        <v>6.1</v>
      </c>
      <c r="E11">
        <v>4.8</v>
      </c>
      <c r="F11">
        <v>6</v>
      </c>
      <c r="G11">
        <v>8.1</v>
      </c>
      <c r="H11">
        <f t="shared" si="0"/>
        <v>6.2200000000000006</v>
      </c>
    </row>
    <row r="12" spans="1:8">
      <c r="B12" s="46" t="s">
        <v>11</v>
      </c>
      <c r="C12">
        <v>6.3</v>
      </c>
      <c r="D12">
        <v>6.4</v>
      </c>
      <c r="E12">
        <v>6.4</v>
      </c>
      <c r="F12">
        <v>6.5</v>
      </c>
      <c r="G12">
        <v>6.2</v>
      </c>
      <c r="H12">
        <f t="shared" si="0"/>
        <v>6.36</v>
      </c>
    </row>
    <row r="13" spans="1:8">
      <c r="B13" s="46" t="s">
        <v>12</v>
      </c>
      <c r="C13">
        <v>5.6</v>
      </c>
      <c r="D13">
        <v>6.2</v>
      </c>
      <c r="E13">
        <v>6.5</v>
      </c>
      <c r="F13">
        <v>6</v>
      </c>
      <c r="G13">
        <v>5.3</v>
      </c>
      <c r="H13">
        <f t="shared" si="0"/>
        <v>5.92</v>
      </c>
    </row>
    <row r="14" spans="1:8">
      <c r="B14" s="46" t="s">
        <v>13</v>
      </c>
      <c r="C14">
        <v>4.5</v>
      </c>
      <c r="D14">
        <v>6.2</v>
      </c>
      <c r="E14">
        <v>4.5</v>
      </c>
      <c r="F14">
        <v>6.1</v>
      </c>
      <c r="G14">
        <v>4.0999999999999996</v>
      </c>
      <c r="H14">
        <f t="shared" si="0"/>
        <v>5.08</v>
      </c>
    </row>
    <row r="15" spans="1:8">
      <c r="B15" s="46" t="s">
        <v>14</v>
      </c>
      <c r="C15">
        <v>5.9</v>
      </c>
      <c r="D15">
        <v>7.6</v>
      </c>
      <c r="E15">
        <v>7.6</v>
      </c>
      <c r="F15">
        <v>7.7</v>
      </c>
      <c r="G15">
        <v>7.6</v>
      </c>
      <c r="H15">
        <f t="shared" si="0"/>
        <v>7.2799999999999994</v>
      </c>
    </row>
    <row r="16" spans="1:8">
      <c r="B16" s="46" t="s">
        <v>15</v>
      </c>
      <c r="C16">
        <v>8.1999999999999993</v>
      </c>
      <c r="D16">
        <v>9.1999999999999993</v>
      </c>
      <c r="E16">
        <v>9.3000000000000007</v>
      </c>
      <c r="F16">
        <v>9.4</v>
      </c>
      <c r="G16">
        <v>9.1999999999999993</v>
      </c>
      <c r="H16">
        <f t="shared" si="0"/>
        <v>9.0599999999999987</v>
      </c>
    </row>
    <row r="17" spans="2:12">
      <c r="B17" s="46" t="s">
        <v>16</v>
      </c>
      <c r="C17">
        <v>9.4</v>
      </c>
      <c r="D17">
        <v>9.9</v>
      </c>
      <c r="E17">
        <v>10</v>
      </c>
      <c r="F17">
        <v>10.3</v>
      </c>
      <c r="G17">
        <v>9</v>
      </c>
      <c r="H17">
        <f t="shared" si="0"/>
        <v>9.7200000000000006</v>
      </c>
    </row>
    <row r="18" spans="2:12">
      <c r="B18" s="46" t="s">
        <v>17</v>
      </c>
      <c r="C18">
        <v>8</v>
      </c>
      <c r="D18">
        <v>8.9</v>
      </c>
      <c r="E18">
        <v>8.4</v>
      </c>
      <c r="F18">
        <v>7.6</v>
      </c>
      <c r="G18">
        <v>7.1</v>
      </c>
      <c r="H18">
        <f t="shared" si="0"/>
        <v>8</v>
      </c>
    </row>
    <row r="19" spans="2:12">
      <c r="B19" s="46" t="s">
        <v>18</v>
      </c>
      <c r="C19">
        <v>6.4</v>
      </c>
      <c r="D19">
        <v>7.5</v>
      </c>
      <c r="E19">
        <v>7</v>
      </c>
      <c r="F19">
        <v>6.2</v>
      </c>
      <c r="G19">
        <v>6.1</v>
      </c>
      <c r="H19">
        <f t="shared" si="0"/>
        <v>6.6399999999999988</v>
      </c>
    </row>
    <row r="20" spans="2:12">
      <c r="B20" s="47" t="s">
        <v>52</v>
      </c>
      <c r="C20" s="45">
        <f>AVERAGE(C8:C19)</f>
        <v>6.5166666666666657</v>
      </c>
      <c r="D20" s="45">
        <f t="shared" ref="D20:G20" si="1">AVERAGE(D8:D19)</f>
        <v>7.1083333333333343</v>
      </c>
      <c r="E20" s="45">
        <f t="shared" si="1"/>
        <v>6.9416666666666673</v>
      </c>
      <c r="F20" s="45">
        <f t="shared" si="1"/>
        <v>7.0249999999999995</v>
      </c>
      <c r="G20" s="45">
        <f t="shared" si="1"/>
        <v>6.6249999999999991</v>
      </c>
      <c r="L20" t="s">
        <v>51</v>
      </c>
    </row>
    <row r="21" spans="2:12">
      <c r="B21" s="46" t="s">
        <v>53</v>
      </c>
      <c r="C21">
        <f>SUM(C8:C19)</f>
        <v>78.199999999999989</v>
      </c>
      <c r="K21" s="47" t="s">
        <v>7</v>
      </c>
      <c r="L21">
        <v>5.58</v>
      </c>
    </row>
    <row r="22" spans="2:12">
      <c r="H22" t="s">
        <v>51</v>
      </c>
      <c r="K22" s="47" t="s">
        <v>8</v>
      </c>
      <c r="L22">
        <v>5.7999999999999989</v>
      </c>
    </row>
    <row r="23" spans="2:12">
      <c r="G23">
        <v>2013</v>
      </c>
      <c r="H23">
        <v>6.5166666666666657</v>
      </c>
      <c r="K23" s="47" t="s">
        <v>9</v>
      </c>
      <c r="L23">
        <v>6.4599999999999991</v>
      </c>
    </row>
    <row r="24" spans="2:12">
      <c r="G24">
        <v>2014</v>
      </c>
      <c r="H24">
        <v>7.1083333333333343</v>
      </c>
      <c r="K24" s="47" t="s">
        <v>10</v>
      </c>
      <c r="L24">
        <v>6.2200000000000006</v>
      </c>
    </row>
    <row r="25" spans="2:12">
      <c r="G25">
        <v>2015</v>
      </c>
      <c r="H25">
        <v>6.9416666666666673</v>
      </c>
      <c r="K25" s="47" t="s">
        <v>11</v>
      </c>
      <c r="L25">
        <v>6.36</v>
      </c>
    </row>
    <row r="26" spans="2:12">
      <c r="G26">
        <v>2016</v>
      </c>
      <c r="H26">
        <v>7.0249999999999995</v>
      </c>
      <c r="K26" s="47" t="s">
        <v>12</v>
      </c>
      <c r="L26">
        <v>5.92</v>
      </c>
    </row>
    <row r="27" spans="2:12">
      <c r="G27">
        <v>2017</v>
      </c>
      <c r="H27">
        <v>6.6249999999999991</v>
      </c>
      <c r="K27" s="47" t="s">
        <v>13</v>
      </c>
      <c r="L27">
        <v>5.08</v>
      </c>
    </row>
    <row r="28" spans="2:12">
      <c r="K28" s="47" t="s">
        <v>14</v>
      </c>
      <c r="L28">
        <v>7.2799999999999994</v>
      </c>
    </row>
    <row r="29" spans="2:12">
      <c r="K29" s="47" t="s">
        <v>15</v>
      </c>
      <c r="L29">
        <v>9.0599999999999987</v>
      </c>
    </row>
    <row r="30" spans="2:12">
      <c r="K30" s="47" t="s">
        <v>16</v>
      </c>
      <c r="L30">
        <v>9.7200000000000006</v>
      </c>
    </row>
    <row r="31" spans="2:12">
      <c r="K31" s="47" t="s">
        <v>17</v>
      </c>
      <c r="L31">
        <v>8</v>
      </c>
    </row>
    <row r="32" spans="2:12">
      <c r="K32" s="47" t="s">
        <v>18</v>
      </c>
      <c r="L32">
        <v>6.6399999999999988</v>
      </c>
    </row>
  </sheetData>
  <mergeCells count="1">
    <mergeCell ref="C6:H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H27"/>
  <sheetViews>
    <sheetView tabSelected="1" topLeftCell="A5" workbookViewId="0">
      <selection activeCell="K22" sqref="K22"/>
    </sheetView>
  </sheetViews>
  <sheetFormatPr defaultRowHeight="15"/>
  <cols>
    <col min="6" max="6" width="12.5703125" bestFit="1" customWidth="1"/>
    <col min="7" max="7" width="18.7109375" bestFit="1" customWidth="1"/>
    <col min="8" max="8" width="15" bestFit="1" customWidth="1"/>
  </cols>
  <sheetData>
    <row r="4" spans="1:4">
      <c r="B4" s="64" t="s">
        <v>54</v>
      </c>
      <c r="C4" s="64"/>
      <c r="D4" s="64"/>
    </row>
    <row r="5" spans="1:4">
      <c r="B5" s="48" t="s">
        <v>55</v>
      </c>
      <c r="C5" s="49" t="s">
        <v>56</v>
      </c>
      <c r="D5" s="49" t="s">
        <v>57</v>
      </c>
    </row>
    <row r="6" spans="1:4">
      <c r="A6" s="50" t="s">
        <v>58</v>
      </c>
      <c r="B6" s="32">
        <v>269.27499999999998</v>
      </c>
      <c r="C6" s="32">
        <v>346.47500000000002</v>
      </c>
      <c r="D6" s="32">
        <v>184.125</v>
      </c>
    </row>
    <row r="7" spans="1:4">
      <c r="A7" s="50" t="s">
        <v>59</v>
      </c>
      <c r="B7" s="32">
        <v>148.69999999999999</v>
      </c>
      <c r="C7" s="32">
        <v>207.85000000000002</v>
      </c>
      <c r="D7" s="32">
        <v>227.72500000000002</v>
      </c>
    </row>
    <row r="8" spans="1:4">
      <c r="A8" s="50" t="s">
        <v>60</v>
      </c>
      <c r="B8" s="32">
        <v>109.65</v>
      </c>
      <c r="C8" s="32">
        <v>225.85000000000002</v>
      </c>
      <c r="D8" s="32">
        <v>304.14999999999998</v>
      </c>
    </row>
    <row r="9" spans="1:4">
      <c r="A9" s="50" t="s">
        <v>61</v>
      </c>
      <c r="B9" s="32">
        <v>84.8</v>
      </c>
      <c r="C9" s="32">
        <v>50.7</v>
      </c>
      <c r="D9" s="32">
        <v>47.55</v>
      </c>
    </row>
    <row r="10" spans="1:4">
      <c r="A10" s="50" t="s">
        <v>62</v>
      </c>
      <c r="B10" s="32">
        <v>0.15000000000000002</v>
      </c>
      <c r="C10" s="32">
        <v>0</v>
      </c>
      <c r="D10" s="32">
        <v>0.1</v>
      </c>
    </row>
    <row r="11" spans="1:4">
      <c r="A11" s="50" t="s">
        <v>63</v>
      </c>
      <c r="B11" s="32">
        <v>0</v>
      </c>
      <c r="C11" s="32">
        <v>0</v>
      </c>
      <c r="D11" s="32">
        <v>9.15</v>
      </c>
    </row>
    <row r="12" spans="1:4">
      <c r="A12" s="50" t="s">
        <v>64</v>
      </c>
      <c r="B12" s="32">
        <v>0</v>
      </c>
      <c r="C12" s="32">
        <v>0</v>
      </c>
      <c r="D12" s="32">
        <v>1.5</v>
      </c>
    </row>
    <row r="13" spans="1:4">
      <c r="A13" s="50" t="s">
        <v>65</v>
      </c>
      <c r="B13" s="32">
        <v>0.2</v>
      </c>
      <c r="C13" s="32">
        <v>0.3</v>
      </c>
      <c r="D13" s="32">
        <v>0.8</v>
      </c>
    </row>
    <row r="14" spans="1:4">
      <c r="A14" s="50" t="s">
        <v>66</v>
      </c>
      <c r="B14" s="32">
        <v>1.95</v>
      </c>
      <c r="C14" s="32">
        <v>0.15000000000000002</v>
      </c>
      <c r="D14" s="32">
        <v>3.2</v>
      </c>
    </row>
    <row r="15" spans="1:4">
      <c r="A15" s="50" t="s">
        <v>67</v>
      </c>
      <c r="B15" s="32">
        <v>14.4</v>
      </c>
      <c r="C15" s="32">
        <v>16.488994188645599</v>
      </c>
      <c r="D15" s="32">
        <v>6.6400000000000006</v>
      </c>
    </row>
    <row r="16" spans="1:4">
      <c r="A16" s="50" t="s">
        <v>68</v>
      </c>
      <c r="B16" s="32">
        <v>75.84</v>
      </c>
      <c r="C16" s="32">
        <v>114.06602083333341</v>
      </c>
      <c r="D16" s="32">
        <v>39.480000000000004</v>
      </c>
    </row>
    <row r="17" spans="1:8">
      <c r="A17" s="50" t="s">
        <v>69</v>
      </c>
      <c r="B17" s="32">
        <v>207.24000000000007</v>
      </c>
      <c r="C17" s="32">
        <v>231.31164912280701</v>
      </c>
      <c r="D17" s="32">
        <v>122.35999999999999</v>
      </c>
    </row>
    <row r="20" spans="1:8">
      <c r="F20" s="64" t="s">
        <v>70</v>
      </c>
      <c r="G20" s="64"/>
      <c r="H20" s="64"/>
    </row>
    <row r="21" spans="1:8">
      <c r="F21" s="48" t="s">
        <v>55</v>
      </c>
      <c r="G21" s="49" t="s">
        <v>56</v>
      </c>
      <c r="H21" s="49" t="s">
        <v>57</v>
      </c>
    </row>
    <row r="22" spans="1:8">
      <c r="E22" s="51">
        <v>2013</v>
      </c>
      <c r="F22" s="52">
        <v>793.5</v>
      </c>
      <c r="G22">
        <v>868.63332072392996</v>
      </c>
      <c r="H22">
        <v>1524.8000000000002</v>
      </c>
    </row>
    <row r="23" spans="1:8">
      <c r="E23" s="51">
        <v>2014</v>
      </c>
      <c r="F23" s="52">
        <v>931.09999999999991</v>
      </c>
      <c r="G23">
        <v>1076.9000000000001</v>
      </c>
      <c r="H23">
        <v>1283.3999999999999</v>
      </c>
    </row>
    <row r="24" spans="1:8">
      <c r="E24" s="51">
        <v>2015</v>
      </c>
      <c r="F24" s="52">
        <v>875.19999999999982</v>
      </c>
      <c r="G24">
        <v>933.40000000000009</v>
      </c>
      <c r="H24">
        <v>1223.1999999999998</v>
      </c>
    </row>
    <row r="25" spans="1:8">
      <c r="E25" s="51">
        <v>2016</v>
      </c>
      <c r="F25" s="52">
        <v>743</v>
      </c>
      <c r="G25">
        <v>1343.6</v>
      </c>
      <c r="H25">
        <v>798.59999999999991</v>
      </c>
    </row>
    <row r="26" spans="1:8">
      <c r="E26" s="51">
        <v>2017</v>
      </c>
      <c r="F26" s="52">
        <v>1070.4000000000001</v>
      </c>
      <c r="G26">
        <v>1605.1999999999998</v>
      </c>
      <c r="H26">
        <v>333.4</v>
      </c>
    </row>
    <row r="27" spans="1:8">
      <c r="F27">
        <f t="shared" ref="F27:G27" si="0">AVERAGE(F22:F26)</f>
        <v>882.64</v>
      </c>
      <c r="G27">
        <f t="shared" si="0"/>
        <v>1165.5466641447861</v>
      </c>
      <c r="H27">
        <f>AVERAGE(H22:H26)</f>
        <v>1032.6799999999998</v>
      </c>
    </row>
  </sheetData>
  <mergeCells count="2">
    <mergeCell ref="B4:D4"/>
    <mergeCell ref="F20:H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8"/>
  <sheetViews>
    <sheetView topLeftCell="A3" workbookViewId="0">
      <selection activeCell="P17" sqref="P17"/>
    </sheetView>
  </sheetViews>
  <sheetFormatPr defaultRowHeight="15"/>
  <cols>
    <col min="1" max="1" width="12.140625" bestFit="1" customWidth="1"/>
  </cols>
  <sheetData>
    <row r="1" spans="1:18">
      <c r="A1" s="65"/>
      <c r="B1" s="62"/>
      <c r="C1" s="62"/>
      <c r="D1" s="62"/>
      <c r="E1" s="62"/>
      <c r="F1" s="62"/>
      <c r="J1" s="66" t="s">
        <v>40</v>
      </c>
      <c r="K1" s="67"/>
      <c r="L1" s="67"/>
      <c r="M1" s="67"/>
      <c r="N1" s="68"/>
    </row>
    <row r="2" spans="1:18">
      <c r="B2" s="31">
        <v>2017</v>
      </c>
      <c r="C2" s="1">
        <v>2016</v>
      </c>
      <c r="D2" s="1">
        <v>2015</v>
      </c>
      <c r="E2" s="1">
        <v>2014</v>
      </c>
      <c r="F2" s="1">
        <v>2013</v>
      </c>
      <c r="I2" s="17"/>
      <c r="J2" s="18">
        <v>2013</v>
      </c>
      <c r="K2" s="19">
        <v>2014</v>
      </c>
      <c r="L2" s="19">
        <v>2015</v>
      </c>
      <c r="M2" s="19">
        <v>2016</v>
      </c>
      <c r="N2" s="20">
        <v>2017</v>
      </c>
    </row>
    <row r="3" spans="1:18">
      <c r="A3" t="s">
        <v>41</v>
      </c>
      <c r="B3">
        <v>31</v>
      </c>
      <c r="D3">
        <v>21</v>
      </c>
      <c r="E3">
        <v>24</v>
      </c>
      <c r="F3">
        <v>23</v>
      </c>
      <c r="I3" s="21" t="s">
        <v>33</v>
      </c>
      <c r="J3" s="24">
        <v>22</v>
      </c>
      <c r="K3" s="23">
        <v>21.333333333333332</v>
      </c>
      <c r="L3" s="23">
        <v>18.666666666666668</v>
      </c>
      <c r="M3" s="23">
        <v>12.5</v>
      </c>
      <c r="N3" s="22">
        <v>29.333333333333332</v>
      </c>
    </row>
    <row r="4" spans="1:18">
      <c r="A4" t="s">
        <v>42</v>
      </c>
      <c r="B4">
        <v>30</v>
      </c>
      <c r="C4">
        <v>15</v>
      </c>
      <c r="D4">
        <v>21</v>
      </c>
      <c r="E4">
        <v>2</v>
      </c>
      <c r="F4">
        <v>21</v>
      </c>
      <c r="I4" s="21" t="s">
        <v>43</v>
      </c>
      <c r="J4" s="24">
        <v>167</v>
      </c>
      <c r="K4" s="23">
        <v>114.33333333333333</v>
      </c>
      <c r="L4" s="23">
        <v>131</v>
      </c>
      <c r="M4" s="23">
        <v>150</v>
      </c>
      <c r="N4" s="25">
        <v>129.66666666666666</v>
      </c>
    </row>
    <row r="5" spans="1:18">
      <c r="A5" t="s">
        <v>44</v>
      </c>
      <c r="B5">
        <v>27</v>
      </c>
      <c r="C5">
        <v>10</v>
      </c>
      <c r="D5">
        <v>14</v>
      </c>
      <c r="E5">
        <v>38</v>
      </c>
      <c r="I5" s="21" t="s">
        <v>45</v>
      </c>
      <c r="J5" s="24">
        <v>25.5</v>
      </c>
      <c r="K5" s="23">
        <v>23.333333333333332</v>
      </c>
      <c r="L5" s="23">
        <v>32</v>
      </c>
      <c r="M5" s="23">
        <v>24.5</v>
      </c>
      <c r="N5" s="22">
        <v>30.666666666666668</v>
      </c>
    </row>
    <row r="6" spans="1:18">
      <c r="A6" s="39" t="s">
        <v>6</v>
      </c>
      <c r="B6" s="40">
        <f>AVERAGE(B3:B5)</f>
        <v>29.333333333333332</v>
      </c>
      <c r="C6" s="40">
        <f>AVERAGE(C3:C5)</f>
        <v>12.5</v>
      </c>
      <c r="D6" s="40">
        <f>AVERAGE(D3:D5)</f>
        <v>18.666666666666668</v>
      </c>
      <c r="E6" s="40">
        <f>AVERAGE(E3:E5)</f>
        <v>21.333333333333332</v>
      </c>
      <c r="F6" s="40">
        <f>AVERAGE(F3:F5)</f>
        <v>22</v>
      </c>
      <c r="I6" s="26" t="s">
        <v>46</v>
      </c>
      <c r="J6" s="29">
        <v>23.5</v>
      </c>
      <c r="K6" s="28">
        <v>22</v>
      </c>
      <c r="L6" s="28">
        <v>25</v>
      </c>
      <c r="M6" s="28">
        <v>23</v>
      </c>
      <c r="N6" s="27">
        <v>21.666666666666668</v>
      </c>
    </row>
    <row r="7" spans="1:18">
      <c r="A7" t="s">
        <v>41</v>
      </c>
      <c r="B7">
        <v>128</v>
      </c>
      <c r="E7">
        <v>61</v>
      </c>
      <c r="F7">
        <v>140</v>
      </c>
      <c r="N7" s="20">
        <v>2013</v>
      </c>
      <c r="O7" s="19">
        <v>2014</v>
      </c>
      <c r="P7" s="19">
        <v>2015</v>
      </c>
      <c r="Q7" s="19">
        <v>2016</v>
      </c>
      <c r="R7" s="18">
        <v>2017</v>
      </c>
    </row>
    <row r="8" spans="1:18">
      <c r="A8" t="s">
        <v>42</v>
      </c>
      <c r="B8">
        <v>117</v>
      </c>
      <c r="C8">
        <v>211</v>
      </c>
      <c r="D8">
        <v>122</v>
      </c>
      <c r="E8">
        <v>144</v>
      </c>
      <c r="F8">
        <v>194</v>
      </c>
      <c r="I8" s="41"/>
      <c r="N8" s="24">
        <v>22</v>
      </c>
      <c r="O8" s="23">
        <v>21.333333333333332</v>
      </c>
      <c r="P8" s="23">
        <v>18.666666666666668</v>
      </c>
      <c r="Q8" s="23">
        <v>12.5</v>
      </c>
      <c r="R8" s="22">
        <v>29.333333333333332</v>
      </c>
    </row>
    <row r="9" spans="1:18">
      <c r="A9" t="s">
        <v>44</v>
      </c>
      <c r="B9">
        <v>144</v>
      </c>
      <c r="C9">
        <v>89</v>
      </c>
      <c r="D9">
        <v>140</v>
      </c>
      <c r="E9">
        <v>138</v>
      </c>
      <c r="I9" s="41"/>
      <c r="N9" s="24">
        <v>167</v>
      </c>
      <c r="O9" s="23">
        <v>114.33333333333333</v>
      </c>
      <c r="P9" s="23">
        <v>131</v>
      </c>
      <c r="Q9" s="23">
        <v>150</v>
      </c>
      <c r="R9" s="25">
        <v>129.66666666666666</v>
      </c>
    </row>
    <row r="10" spans="1:18">
      <c r="A10" s="39" t="s">
        <v>6</v>
      </c>
      <c r="B10" s="42">
        <f>AVERAGE(B7:B9)</f>
        <v>129.66666666666666</v>
      </c>
      <c r="C10" s="42">
        <f>AVERAGE(C7:C9)</f>
        <v>150</v>
      </c>
      <c r="D10" s="42">
        <f>AVERAGE(D7:D9)</f>
        <v>131</v>
      </c>
      <c r="E10" s="42">
        <f>AVERAGE(E7:E9)</f>
        <v>114.33333333333333</v>
      </c>
      <c r="F10" s="42">
        <f>AVERAGE(F7:F9)</f>
        <v>167</v>
      </c>
      <c r="I10" s="41"/>
      <c r="N10" s="24">
        <v>25.5</v>
      </c>
      <c r="O10" s="23">
        <v>23.333333333333332</v>
      </c>
      <c r="P10" s="23">
        <v>32</v>
      </c>
      <c r="Q10" s="23">
        <v>24.5</v>
      </c>
      <c r="R10" s="22">
        <v>30.666666666666668</v>
      </c>
    </row>
    <row r="11" spans="1:18">
      <c r="A11" t="s">
        <v>41</v>
      </c>
      <c r="B11">
        <v>21</v>
      </c>
      <c r="E11">
        <v>13</v>
      </c>
      <c r="F11">
        <v>26</v>
      </c>
      <c r="N11" s="29">
        <v>23.5</v>
      </c>
      <c r="O11" s="28">
        <v>22</v>
      </c>
      <c r="P11" s="28">
        <v>25</v>
      </c>
      <c r="Q11" s="28">
        <v>23</v>
      </c>
      <c r="R11" s="27">
        <v>21.666666666666668</v>
      </c>
    </row>
    <row r="12" spans="1:18">
      <c r="A12" t="s">
        <v>42</v>
      </c>
      <c r="B12">
        <v>34</v>
      </c>
      <c r="C12">
        <v>17</v>
      </c>
      <c r="D12">
        <v>30</v>
      </c>
      <c r="E12">
        <v>25</v>
      </c>
      <c r="F12">
        <v>25</v>
      </c>
      <c r="I12" s="41"/>
    </row>
    <row r="13" spans="1:18">
      <c r="A13" t="s">
        <v>44</v>
      </c>
      <c r="B13">
        <v>37</v>
      </c>
      <c r="C13">
        <v>32</v>
      </c>
      <c r="D13">
        <v>34</v>
      </c>
      <c r="E13">
        <v>32</v>
      </c>
      <c r="I13" s="41"/>
    </row>
    <row r="14" spans="1:18">
      <c r="A14" s="39" t="s">
        <v>6</v>
      </c>
      <c r="B14" s="42">
        <f>AVERAGE(B11:B13)</f>
        <v>30.666666666666668</v>
      </c>
      <c r="C14" s="42">
        <f>AVERAGE(C11:C13)</f>
        <v>24.5</v>
      </c>
      <c r="D14" s="42">
        <f>AVERAGE(D11:D13)</f>
        <v>32</v>
      </c>
      <c r="E14" s="42">
        <f>AVERAGE(E11:E13)</f>
        <v>23.333333333333332</v>
      </c>
      <c r="F14" s="42">
        <f>AVERAGE(F11:F13)</f>
        <v>25.5</v>
      </c>
      <c r="I14" s="41"/>
    </row>
    <row r="15" spans="1:18">
      <c r="A15" t="s">
        <v>41</v>
      </c>
      <c r="B15">
        <v>18</v>
      </c>
      <c r="D15">
        <v>17</v>
      </c>
      <c r="E15">
        <v>15</v>
      </c>
      <c r="F15">
        <v>25</v>
      </c>
    </row>
    <row r="16" spans="1:18">
      <c r="A16" t="s">
        <v>42</v>
      </c>
      <c r="B16">
        <v>19</v>
      </c>
      <c r="C16">
        <v>14</v>
      </c>
      <c r="D16">
        <v>38</v>
      </c>
      <c r="E16">
        <v>28</v>
      </c>
      <c r="F16">
        <v>22</v>
      </c>
      <c r="I16" s="41"/>
    </row>
    <row r="17" spans="1:9">
      <c r="A17" t="s">
        <v>44</v>
      </c>
      <c r="B17">
        <v>28</v>
      </c>
      <c r="C17">
        <v>32</v>
      </c>
      <c r="D17">
        <v>20</v>
      </c>
      <c r="E17">
        <v>23</v>
      </c>
      <c r="I17" s="41"/>
    </row>
    <row r="18" spans="1:9">
      <c r="A18" s="39" t="s">
        <v>6</v>
      </c>
      <c r="B18" s="42">
        <f>AVERAGE(B15:B17)</f>
        <v>21.666666666666668</v>
      </c>
      <c r="C18" s="42">
        <f>AVERAGE(C15:C17)</f>
        <v>23</v>
      </c>
      <c r="D18" s="42">
        <f>AVERAGE(D15:D17)</f>
        <v>25</v>
      </c>
      <c r="E18" s="42">
        <f>AVERAGE(E15:E17)</f>
        <v>22</v>
      </c>
      <c r="F18" s="42">
        <f>AVERAGE(F15:F17)</f>
        <v>23.5</v>
      </c>
      <c r="I18" s="41"/>
    </row>
  </sheetData>
  <mergeCells count="2">
    <mergeCell ref="A1:F1"/>
    <mergeCell ref="J1:N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R51"/>
  <sheetViews>
    <sheetView workbookViewId="0">
      <selection activeCell="S25" sqref="S25"/>
    </sheetView>
  </sheetViews>
  <sheetFormatPr defaultRowHeight="15"/>
  <cols>
    <col min="13" max="16" width="10.5703125" bestFit="1" customWidth="1"/>
    <col min="17" max="17" width="12" bestFit="1" customWidth="1"/>
  </cols>
  <sheetData>
    <row r="1" spans="2:18" ht="15.75" thickBot="1">
      <c r="C1" s="69" t="s">
        <v>20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1"/>
    </row>
    <row r="2" spans="2:18">
      <c r="C2" s="4"/>
      <c r="D2" s="72">
        <v>2013</v>
      </c>
      <c r="E2" s="72"/>
      <c r="F2" s="72"/>
      <c r="G2" s="72">
        <v>2014</v>
      </c>
      <c r="H2" s="72"/>
      <c r="I2" s="72"/>
      <c r="J2" s="72">
        <v>2015</v>
      </c>
      <c r="K2" s="72"/>
      <c r="L2" s="72"/>
      <c r="M2" s="72">
        <v>2016</v>
      </c>
      <c r="N2" s="72"/>
      <c r="O2" s="72"/>
      <c r="P2" s="72">
        <v>2017</v>
      </c>
      <c r="Q2" s="72"/>
      <c r="R2" s="73"/>
    </row>
    <row r="3" spans="2:18" ht="30">
      <c r="C3" s="5" t="s">
        <v>21</v>
      </c>
      <c r="D3" s="6" t="s">
        <v>22</v>
      </c>
      <c r="E3" s="7" t="s">
        <v>23</v>
      </c>
      <c r="F3" s="7" t="s">
        <v>24</v>
      </c>
      <c r="G3" s="6" t="s">
        <v>25</v>
      </c>
      <c r="H3" s="7" t="s">
        <v>23</v>
      </c>
      <c r="I3" s="7" t="s">
        <v>24</v>
      </c>
      <c r="J3" s="6" t="s">
        <v>22</v>
      </c>
      <c r="K3" s="7" t="s">
        <v>23</v>
      </c>
      <c r="L3" s="7" t="s">
        <v>24</v>
      </c>
      <c r="M3" s="6" t="s">
        <v>25</v>
      </c>
      <c r="N3" s="7" t="s">
        <v>23</v>
      </c>
      <c r="O3" s="7" t="s">
        <v>26</v>
      </c>
      <c r="P3" s="6" t="s">
        <v>25</v>
      </c>
      <c r="Q3" s="7" t="s">
        <v>23</v>
      </c>
      <c r="R3" s="8" t="s">
        <v>24</v>
      </c>
    </row>
    <row r="4" spans="2:18">
      <c r="C4" s="9" t="s">
        <v>27</v>
      </c>
      <c r="D4" s="10">
        <v>678</v>
      </c>
      <c r="E4" s="10">
        <v>2200</v>
      </c>
      <c r="F4" s="10">
        <f>(D4/1000)*(E4*10000)</f>
        <v>14916000.000000002</v>
      </c>
      <c r="G4" s="10">
        <v>639.6</v>
      </c>
      <c r="H4" s="10">
        <v>2133.333333333333</v>
      </c>
      <c r="I4" s="10">
        <f>(G4/1000)*(H4*10000)</f>
        <v>13644800</v>
      </c>
      <c r="J4" s="10">
        <v>710</v>
      </c>
      <c r="K4" s="10">
        <v>1866.6666666666667</v>
      </c>
      <c r="L4" s="10">
        <f>(J4/1000)*(K4*10000)</f>
        <v>13253333.333333334</v>
      </c>
      <c r="M4" s="10">
        <v>577.29999999999995</v>
      </c>
      <c r="N4" s="10">
        <v>1250</v>
      </c>
      <c r="O4" s="10">
        <f>(M4/1000)*(N4*10000)</f>
        <v>7216249.9999999991</v>
      </c>
      <c r="P4" s="10">
        <v>592.6</v>
      </c>
      <c r="Q4" s="10">
        <v>2933.333333333333</v>
      </c>
      <c r="R4" s="11">
        <f>(P4/1000)*(Q4*10000)</f>
        <v>17382933.333333332</v>
      </c>
    </row>
    <row r="5" spans="2:18">
      <c r="C5" s="9" t="s">
        <v>28</v>
      </c>
      <c r="D5" s="10">
        <v>473.3</v>
      </c>
      <c r="E5" s="10">
        <v>16700</v>
      </c>
      <c r="F5" s="10">
        <f>(D5/1000)*(E5*10000)</f>
        <v>79041100</v>
      </c>
      <c r="G5" s="10">
        <v>566.9</v>
      </c>
      <c r="H5" s="10">
        <v>11433.333333333332</v>
      </c>
      <c r="I5" s="10">
        <f>(G5/1000)*(H5*10000)</f>
        <v>64815566.666666657</v>
      </c>
      <c r="J5" s="10">
        <v>403.3</v>
      </c>
      <c r="K5" s="10">
        <v>13100</v>
      </c>
      <c r="L5" s="10">
        <f>(J5/1000)*(K5*10000)</f>
        <v>52832300</v>
      </c>
      <c r="M5" s="10">
        <v>558.5</v>
      </c>
      <c r="N5" s="10">
        <v>15000</v>
      </c>
      <c r="O5" s="10">
        <f>(M5/1000)*(N5*10000)</f>
        <v>83775000</v>
      </c>
      <c r="P5" s="10">
        <v>462.2</v>
      </c>
      <c r="Q5" s="10">
        <v>12966.666666666666</v>
      </c>
      <c r="R5" s="11">
        <f>(P5/1000)*(Q5*10000)</f>
        <v>59931933.333333328</v>
      </c>
    </row>
    <row r="6" spans="2:18">
      <c r="C6" s="9" t="s">
        <v>29</v>
      </c>
      <c r="D6" s="10">
        <v>473.3</v>
      </c>
      <c r="E6" s="10">
        <v>2550</v>
      </c>
      <c r="F6" s="10">
        <f>(D6/1000)*(E6*10000)</f>
        <v>12069150</v>
      </c>
      <c r="G6" s="10">
        <v>566.9</v>
      </c>
      <c r="H6" s="10">
        <v>2333.333333333333</v>
      </c>
      <c r="I6" s="10">
        <f>(G6/1000)*(H6*10000)</f>
        <v>13227666.666666664</v>
      </c>
      <c r="J6" s="10">
        <v>403.5</v>
      </c>
      <c r="K6" s="10">
        <v>3200</v>
      </c>
      <c r="L6" s="10">
        <f>(J6/1000)*(K6*10000)</f>
        <v>12912000</v>
      </c>
      <c r="M6" s="10">
        <v>556.5</v>
      </c>
      <c r="N6" s="10">
        <v>2450</v>
      </c>
      <c r="O6" s="10">
        <f>(M6/1000)*(N6*10000)</f>
        <v>13634250</v>
      </c>
      <c r="P6" s="10">
        <v>462.2</v>
      </c>
      <c r="Q6" s="10">
        <v>3066.666666666667</v>
      </c>
      <c r="R6" s="11">
        <f>(P6/1000)*(Q6*10000)</f>
        <v>14174133.333333334</v>
      </c>
    </row>
    <row r="7" spans="2:18" ht="15.75" thickBot="1">
      <c r="C7" s="12" t="s">
        <v>30</v>
      </c>
      <c r="D7" s="13">
        <v>603.29999999999995</v>
      </c>
      <c r="E7" s="13">
        <v>2350</v>
      </c>
      <c r="F7" s="13">
        <f>(D7/1000)*(E7*10000)</f>
        <v>14177549.999999998</v>
      </c>
      <c r="G7" s="13">
        <v>639.70000000000005</v>
      </c>
      <c r="H7" s="13">
        <v>2200</v>
      </c>
      <c r="I7" s="13">
        <f>(G7/1000)*(H7*10000)</f>
        <v>14073400.000000002</v>
      </c>
      <c r="J7" s="13">
        <v>646</v>
      </c>
      <c r="K7" s="13">
        <v>2500</v>
      </c>
      <c r="L7" s="13">
        <f>(J7/1000)*(K7*10000)</f>
        <v>16150000</v>
      </c>
      <c r="M7" s="13">
        <v>610</v>
      </c>
      <c r="N7" s="13">
        <v>2300</v>
      </c>
      <c r="O7" s="13">
        <f>(M7/1000)*(N7*10000)</f>
        <v>14030000</v>
      </c>
      <c r="P7" s="13">
        <v>447.3</v>
      </c>
      <c r="Q7" s="13">
        <v>2166.666666666667</v>
      </c>
      <c r="R7" s="14">
        <f>(P7/1000)*(Q7*10000)</f>
        <v>9691500.0000000019</v>
      </c>
    </row>
    <row r="8" spans="2:18">
      <c r="C8" t="s">
        <v>31</v>
      </c>
      <c r="L8" s="15"/>
      <c r="M8" s="75"/>
      <c r="N8" s="75"/>
      <c r="O8" s="75"/>
      <c r="P8" s="75"/>
      <c r="Q8" s="75"/>
    </row>
    <row r="9" spans="2:18">
      <c r="L9" s="15"/>
      <c r="M9" s="16"/>
      <c r="N9" s="16"/>
      <c r="O9" s="16"/>
      <c r="P9" s="16"/>
      <c r="Q9" s="16"/>
    </row>
    <row r="10" spans="2:18">
      <c r="C10" s="66" t="s">
        <v>32</v>
      </c>
      <c r="D10" s="67"/>
      <c r="E10" s="67"/>
      <c r="F10" s="67"/>
      <c r="G10" s="67"/>
      <c r="H10" s="67"/>
      <c r="I10" s="68"/>
      <c r="L10" t="s">
        <v>27</v>
      </c>
    </row>
    <row r="11" spans="2:18">
      <c r="B11" s="17"/>
      <c r="C11" s="18">
        <v>2017</v>
      </c>
      <c r="D11" s="19">
        <v>2016</v>
      </c>
      <c r="E11" s="19"/>
      <c r="F11" s="19">
        <v>2015</v>
      </c>
      <c r="G11" s="19">
        <v>2014</v>
      </c>
      <c r="H11" s="19"/>
      <c r="I11" s="20">
        <v>2013</v>
      </c>
      <c r="L11" t="s">
        <v>28</v>
      </c>
    </row>
    <row r="12" spans="2:18">
      <c r="B12" s="21" t="s">
        <v>33</v>
      </c>
      <c r="C12" s="22">
        <v>29.333333333333332</v>
      </c>
      <c r="D12" s="23">
        <v>12.5</v>
      </c>
      <c r="E12" s="23"/>
      <c r="F12" s="23">
        <v>18.666666666666668</v>
      </c>
      <c r="G12" s="23">
        <v>21.333333333333332</v>
      </c>
      <c r="H12" s="23"/>
      <c r="I12" s="24">
        <v>22</v>
      </c>
      <c r="L12" t="s">
        <v>29</v>
      </c>
    </row>
    <row r="13" spans="2:18">
      <c r="B13" s="21" t="s">
        <v>34</v>
      </c>
      <c r="C13" s="25">
        <v>129.66666666666666</v>
      </c>
      <c r="D13" s="23">
        <v>150</v>
      </c>
      <c r="E13" s="23"/>
      <c r="F13" s="23">
        <v>131</v>
      </c>
      <c r="G13" s="23">
        <v>114.33333333333333</v>
      </c>
      <c r="H13" s="23"/>
      <c r="I13" s="24">
        <v>167</v>
      </c>
      <c r="L13" t="s">
        <v>30</v>
      </c>
    </row>
    <row r="14" spans="2:18">
      <c r="B14" s="21" t="s">
        <v>29</v>
      </c>
      <c r="C14" s="22">
        <v>30.666666666666668</v>
      </c>
      <c r="D14" s="23">
        <v>24.5</v>
      </c>
      <c r="E14" s="23"/>
      <c r="F14" s="23">
        <v>32</v>
      </c>
      <c r="G14" s="23">
        <v>23.333333333333332</v>
      </c>
      <c r="H14" s="23"/>
      <c r="I14" s="24">
        <v>25.5</v>
      </c>
    </row>
    <row r="15" spans="2:18">
      <c r="B15" s="26" t="s">
        <v>35</v>
      </c>
      <c r="C15" s="27">
        <v>21.666666666666668</v>
      </c>
      <c r="D15" s="28">
        <v>23</v>
      </c>
      <c r="E15" s="28"/>
      <c r="F15" s="28">
        <v>25</v>
      </c>
      <c r="G15" s="28">
        <v>22</v>
      </c>
      <c r="H15" s="28"/>
      <c r="I15" s="29">
        <v>23.5</v>
      </c>
    </row>
    <row r="16" spans="2:18">
      <c r="L16" t="s">
        <v>36</v>
      </c>
    </row>
    <row r="17" spans="2:17">
      <c r="M17" s="74" t="s">
        <v>24</v>
      </c>
      <c r="N17" s="74"/>
      <c r="O17" s="74"/>
      <c r="P17" s="74"/>
      <c r="Q17" s="74"/>
    </row>
    <row r="18" spans="2:17">
      <c r="C18" s="66" t="s">
        <v>37</v>
      </c>
      <c r="D18" s="67"/>
      <c r="E18" s="67"/>
      <c r="F18" s="67"/>
      <c r="G18" s="67"/>
      <c r="H18" s="67"/>
      <c r="I18" s="68"/>
      <c r="L18" s="30"/>
      <c r="M18" s="31">
        <v>2013</v>
      </c>
      <c r="N18" s="31">
        <v>2014</v>
      </c>
      <c r="O18" s="31">
        <v>2015</v>
      </c>
      <c r="P18" s="31">
        <v>2016</v>
      </c>
      <c r="Q18" s="31">
        <v>2017</v>
      </c>
    </row>
    <row r="19" spans="2:17">
      <c r="B19" s="17"/>
      <c r="C19" s="18">
        <v>2017</v>
      </c>
      <c r="D19" s="19">
        <v>2016</v>
      </c>
      <c r="E19" s="19"/>
      <c r="F19" s="19">
        <v>2015</v>
      </c>
      <c r="G19" s="19">
        <v>2014</v>
      </c>
      <c r="H19" s="19"/>
      <c r="I19" s="20">
        <v>2013</v>
      </c>
      <c r="L19" s="30" t="s">
        <v>27</v>
      </c>
      <c r="M19" s="32">
        <v>14916000.000000002</v>
      </c>
      <c r="N19" s="32">
        <v>13644800</v>
      </c>
      <c r="O19" s="32">
        <v>13253333.333333334</v>
      </c>
      <c r="P19" s="32">
        <v>7216249.9999999991</v>
      </c>
      <c r="Q19" s="32">
        <v>17382933.333333332</v>
      </c>
    </row>
    <row r="20" spans="2:17">
      <c r="B20" s="21" t="s">
        <v>33</v>
      </c>
      <c r="C20" s="22">
        <f>C12*100</f>
        <v>2933.333333333333</v>
      </c>
      <c r="D20" s="22">
        <f t="shared" ref="D20:I20" si="0">D12*100</f>
        <v>1250</v>
      </c>
      <c r="E20" s="22"/>
      <c r="F20" s="22">
        <f t="shared" si="0"/>
        <v>1866.6666666666667</v>
      </c>
      <c r="G20" s="22">
        <f t="shared" si="0"/>
        <v>2133.333333333333</v>
      </c>
      <c r="H20" s="22"/>
      <c r="I20" s="22">
        <f t="shared" si="0"/>
        <v>2200</v>
      </c>
      <c r="L20" s="30" t="s">
        <v>28</v>
      </c>
      <c r="M20" s="32">
        <v>79041100</v>
      </c>
      <c r="N20" s="32">
        <v>64815566.666666657</v>
      </c>
      <c r="O20" s="32">
        <v>52832300</v>
      </c>
      <c r="P20" s="32">
        <v>83775000</v>
      </c>
      <c r="Q20" s="32">
        <v>59931933.333333328</v>
      </c>
    </row>
    <row r="21" spans="2:17">
      <c r="B21" s="21" t="s">
        <v>34</v>
      </c>
      <c r="C21" s="22">
        <f t="shared" ref="C21:I23" si="1">C13*100</f>
        <v>12966.666666666666</v>
      </c>
      <c r="D21" s="22">
        <f t="shared" si="1"/>
        <v>15000</v>
      </c>
      <c r="E21" s="22"/>
      <c r="F21" s="22">
        <f t="shared" si="1"/>
        <v>13100</v>
      </c>
      <c r="G21" s="22">
        <f t="shared" si="1"/>
        <v>11433.333333333332</v>
      </c>
      <c r="H21" s="22"/>
      <c r="I21" s="22">
        <f t="shared" si="1"/>
        <v>16700</v>
      </c>
      <c r="L21" s="30" t="s">
        <v>29</v>
      </c>
      <c r="M21" s="32">
        <v>12069150</v>
      </c>
      <c r="N21" s="32">
        <v>13227666.666666664</v>
      </c>
      <c r="O21" s="32">
        <v>12912000</v>
      </c>
      <c r="P21" s="32">
        <v>13634250</v>
      </c>
      <c r="Q21" s="32">
        <v>14174133.333333334</v>
      </c>
    </row>
    <row r="22" spans="2:17">
      <c r="B22" s="21" t="s">
        <v>29</v>
      </c>
      <c r="C22" s="22">
        <f t="shared" si="1"/>
        <v>3066.666666666667</v>
      </c>
      <c r="D22" s="22">
        <f t="shared" si="1"/>
        <v>2450</v>
      </c>
      <c r="E22" s="22"/>
      <c r="F22" s="22">
        <f t="shared" si="1"/>
        <v>3200</v>
      </c>
      <c r="G22" s="22">
        <f t="shared" si="1"/>
        <v>2333.333333333333</v>
      </c>
      <c r="H22" s="22"/>
      <c r="I22" s="22">
        <f t="shared" si="1"/>
        <v>2550</v>
      </c>
      <c r="L22" s="30" t="s">
        <v>30</v>
      </c>
      <c r="M22" s="32">
        <v>14177549.999999998</v>
      </c>
      <c r="N22" s="32">
        <v>14073400.000000002</v>
      </c>
      <c r="O22" s="32">
        <v>16150000</v>
      </c>
      <c r="P22" s="32">
        <v>14030000</v>
      </c>
      <c r="Q22" s="32">
        <v>9691500.0000000019</v>
      </c>
    </row>
    <row r="23" spans="2:17">
      <c r="B23" s="26" t="s">
        <v>35</v>
      </c>
      <c r="C23" s="22">
        <f t="shared" si="1"/>
        <v>2166.666666666667</v>
      </c>
      <c r="D23" s="22">
        <f t="shared" si="1"/>
        <v>2300</v>
      </c>
      <c r="E23" s="22"/>
      <c r="F23" s="22">
        <f t="shared" si="1"/>
        <v>2500</v>
      </c>
      <c r="G23" s="22">
        <f t="shared" si="1"/>
        <v>2200</v>
      </c>
      <c r="H23" s="22"/>
      <c r="I23" s="22">
        <f t="shared" si="1"/>
        <v>2350</v>
      </c>
    </row>
    <row r="29" spans="2:17">
      <c r="N29">
        <v>6</v>
      </c>
    </row>
    <row r="33" spans="3:18" ht="15.75" thickBot="1"/>
    <row r="34" spans="3:18">
      <c r="C34" s="33"/>
      <c r="D34" s="76" t="s">
        <v>38</v>
      </c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3"/>
    </row>
    <row r="35" spans="3:18">
      <c r="C35" s="34"/>
      <c r="D35" s="77">
        <v>2013</v>
      </c>
      <c r="E35" s="77"/>
      <c r="F35" s="77"/>
      <c r="G35" s="77">
        <v>2014</v>
      </c>
      <c r="H35" s="77"/>
      <c r="I35" s="77"/>
      <c r="J35" s="77">
        <v>2015</v>
      </c>
      <c r="K35" s="77"/>
      <c r="L35" s="77"/>
      <c r="M35" s="77">
        <v>2016</v>
      </c>
      <c r="N35" s="77"/>
      <c r="O35" s="77"/>
      <c r="P35" s="77">
        <v>2017</v>
      </c>
      <c r="Q35" s="77"/>
      <c r="R35" s="78"/>
    </row>
    <row r="36" spans="3:18" ht="30.75" thickBot="1">
      <c r="C36" s="35" t="s">
        <v>39</v>
      </c>
      <c r="D36" s="36" t="s">
        <v>22</v>
      </c>
      <c r="E36" s="37" t="s">
        <v>23</v>
      </c>
      <c r="F36" s="37" t="s">
        <v>24</v>
      </c>
      <c r="G36" s="36" t="s">
        <v>22</v>
      </c>
      <c r="H36" s="37" t="s">
        <v>23</v>
      </c>
      <c r="I36" s="37" t="s">
        <v>24</v>
      </c>
      <c r="J36" s="36" t="s">
        <v>22</v>
      </c>
      <c r="K36" s="37" t="s">
        <v>23</v>
      </c>
      <c r="L36" s="37" t="s">
        <v>24</v>
      </c>
      <c r="M36" s="36" t="s">
        <v>22</v>
      </c>
      <c r="N36" s="37" t="s">
        <v>23</v>
      </c>
      <c r="O36" s="37" t="s">
        <v>26</v>
      </c>
      <c r="P36" s="36" t="s">
        <v>22</v>
      </c>
      <c r="Q36" s="37" t="s">
        <v>23</v>
      </c>
      <c r="R36" s="38" t="s">
        <v>24</v>
      </c>
    </row>
    <row r="37" spans="3:18">
      <c r="C37" s="9" t="s">
        <v>27</v>
      </c>
      <c r="D37" s="10">
        <v>481.2</v>
      </c>
      <c r="E37" s="10">
        <v>2200</v>
      </c>
      <c r="F37" s="10">
        <f>(D37/1000)*(E37*10000)</f>
        <v>10586400</v>
      </c>
      <c r="G37" s="10">
        <v>453</v>
      </c>
      <c r="H37" s="10">
        <v>2133.333333333333</v>
      </c>
      <c r="I37" s="10">
        <f>(G37/1000)*(H37*10000)</f>
        <v>9664000</v>
      </c>
      <c r="J37" s="10">
        <v>504.8</v>
      </c>
      <c r="K37" s="10">
        <v>1866.6666666666667</v>
      </c>
      <c r="L37" s="10">
        <f>(J37/1000)*(K37*10000)</f>
        <v>9422933.333333334</v>
      </c>
      <c r="M37" s="10">
        <v>406.3</v>
      </c>
      <c r="N37" s="10">
        <v>1250</v>
      </c>
      <c r="O37" s="10">
        <f>(M37/1000)*(N37*10000)</f>
        <v>5078750</v>
      </c>
      <c r="P37" s="10">
        <v>408.6</v>
      </c>
      <c r="Q37" s="10">
        <v>2933.333333333333</v>
      </c>
      <c r="R37" s="11">
        <f>(P37/1000)*(Q37*10000)</f>
        <v>11985600</v>
      </c>
    </row>
    <row r="38" spans="3:18">
      <c r="C38" s="9" t="s">
        <v>28</v>
      </c>
      <c r="D38" s="10">
        <v>407.9</v>
      </c>
      <c r="E38" s="10">
        <v>16700</v>
      </c>
      <c r="F38" s="10">
        <f>(D38/1000)*(E38*10000)</f>
        <v>68119300</v>
      </c>
      <c r="G38" s="10">
        <v>423</v>
      </c>
      <c r="H38" s="10">
        <v>11433.333333333332</v>
      </c>
      <c r="I38" s="10">
        <f>(G38/1000)*(H38*10000)</f>
        <v>48363000</v>
      </c>
      <c r="J38" s="10">
        <v>438.8</v>
      </c>
      <c r="K38" s="10">
        <v>13100</v>
      </c>
      <c r="L38" s="10">
        <f>(J38/1000)*(K38*10000)</f>
        <v>57482800</v>
      </c>
      <c r="M38" s="10">
        <v>409.8</v>
      </c>
      <c r="N38" s="10">
        <v>15000</v>
      </c>
      <c r="O38" s="10">
        <f>(M38/1000)*(N38*10000)</f>
        <v>61470000</v>
      </c>
      <c r="P38" s="10">
        <v>341.4</v>
      </c>
      <c r="Q38" s="10">
        <v>12966.666666666666</v>
      </c>
      <c r="R38" s="11">
        <f>(P38/1000)*(Q38*10000)</f>
        <v>44268199.999999993</v>
      </c>
    </row>
    <row r="39" spans="3:18">
      <c r="C39" s="9" t="s">
        <v>29</v>
      </c>
      <c r="D39" s="10">
        <v>407.6</v>
      </c>
      <c r="E39" s="10">
        <v>2550</v>
      </c>
      <c r="F39" s="10">
        <f>(D39/1000)*(E39*10000)</f>
        <v>10393800</v>
      </c>
      <c r="G39" s="10">
        <v>423</v>
      </c>
      <c r="H39" s="10">
        <v>2333.333333333333</v>
      </c>
      <c r="I39" s="10">
        <f>(G39/1000)*(H39*10000)</f>
        <v>9870000</v>
      </c>
      <c r="J39" s="10">
        <v>438.8</v>
      </c>
      <c r="K39" s="10">
        <v>3200</v>
      </c>
      <c r="L39" s="10">
        <f>(J39/1000)*(K39*10000)</f>
        <v>14041600</v>
      </c>
      <c r="M39" s="10">
        <v>409.8</v>
      </c>
      <c r="N39" s="10">
        <v>2450</v>
      </c>
      <c r="O39" s="10">
        <f>(M39/1000)*(N39*10000)</f>
        <v>10040100</v>
      </c>
      <c r="P39" s="10">
        <v>341.4</v>
      </c>
      <c r="Q39" s="10">
        <v>3066.666666666667</v>
      </c>
      <c r="R39" s="11">
        <f>(P39/1000)*(Q39*10000)</f>
        <v>10469600</v>
      </c>
    </row>
    <row r="40" spans="3:18" ht="15.75" thickBot="1">
      <c r="C40" s="12" t="s">
        <v>30</v>
      </c>
      <c r="D40" s="13">
        <v>314.39999999999998</v>
      </c>
      <c r="E40" s="13">
        <v>2350</v>
      </c>
      <c r="F40" s="13">
        <f>(D40/1000)*(E40*10000)</f>
        <v>7388399.9999999991</v>
      </c>
      <c r="G40" s="13">
        <v>395.4</v>
      </c>
      <c r="H40" s="13">
        <v>2200</v>
      </c>
      <c r="I40" s="13">
        <f>(G40/1000)*(H40*10000)</f>
        <v>8698800</v>
      </c>
      <c r="J40" s="13">
        <v>458.4</v>
      </c>
      <c r="K40" s="13">
        <v>2500</v>
      </c>
      <c r="L40" s="13">
        <f>(J40/1000)*(K40*10000)</f>
        <v>11460000</v>
      </c>
      <c r="M40" s="13">
        <v>294.7</v>
      </c>
      <c r="N40" s="13">
        <v>2300</v>
      </c>
      <c r="O40" s="13">
        <f>(M40/1000)*(N40*10000)</f>
        <v>6778099.9999999991</v>
      </c>
      <c r="P40" s="13">
        <v>306.60000000000002</v>
      </c>
      <c r="Q40" s="13">
        <v>2166.666666666667</v>
      </c>
      <c r="R40" s="14">
        <f>(P40/1000)*(Q40*10000)</f>
        <v>6643000.0000000009</v>
      </c>
    </row>
    <row r="43" spans="3:18">
      <c r="D43" s="74" t="s">
        <v>24</v>
      </c>
      <c r="E43" s="74"/>
      <c r="F43" s="74"/>
      <c r="G43" s="74"/>
      <c r="H43" s="74"/>
    </row>
    <row r="44" spans="3:18">
      <c r="D44" s="31">
        <v>2013</v>
      </c>
      <c r="E44" s="31">
        <v>2014</v>
      </c>
      <c r="F44" s="31">
        <v>2015</v>
      </c>
      <c r="G44" s="31">
        <v>2016</v>
      </c>
      <c r="H44" s="31">
        <v>2017</v>
      </c>
    </row>
    <row r="45" spans="3:18">
      <c r="C45" t="s">
        <v>27</v>
      </c>
      <c r="D45">
        <v>10586400</v>
      </c>
      <c r="E45">
        <v>9664000</v>
      </c>
      <c r="F45">
        <v>9422933.333333334</v>
      </c>
      <c r="G45">
        <v>5078750</v>
      </c>
      <c r="H45">
        <v>11985600</v>
      </c>
    </row>
    <row r="46" spans="3:18">
      <c r="C46" t="s">
        <v>28</v>
      </c>
      <c r="D46">
        <v>68119300</v>
      </c>
      <c r="E46">
        <v>48363000</v>
      </c>
      <c r="F46">
        <v>57482800</v>
      </c>
      <c r="G46">
        <v>61470000</v>
      </c>
      <c r="H46">
        <v>44268199.999999993</v>
      </c>
    </row>
    <row r="47" spans="3:18">
      <c r="C47" t="s">
        <v>29</v>
      </c>
      <c r="D47">
        <v>10393800</v>
      </c>
      <c r="E47">
        <v>9870000</v>
      </c>
      <c r="F47">
        <v>14041600</v>
      </c>
      <c r="G47">
        <v>10040100</v>
      </c>
      <c r="H47">
        <v>10469600</v>
      </c>
    </row>
    <row r="48" spans="3:18">
      <c r="C48" t="s">
        <v>30</v>
      </c>
      <c r="D48">
        <v>7388399.9999999991</v>
      </c>
      <c r="E48">
        <v>8698800</v>
      </c>
      <c r="F48">
        <v>11460000</v>
      </c>
      <c r="G48">
        <v>6778099.9999999991</v>
      </c>
      <c r="H48">
        <v>6643000.0000000009</v>
      </c>
    </row>
    <row r="51" spans="5:9">
      <c r="E51" s="75"/>
      <c r="F51" s="75"/>
      <c r="G51" s="75"/>
      <c r="H51" s="75"/>
      <c r="I51" s="75"/>
    </row>
  </sheetData>
  <mergeCells count="18">
    <mergeCell ref="D43:H43"/>
    <mergeCell ref="E51:I51"/>
    <mergeCell ref="M8:Q8"/>
    <mergeCell ref="C10:I10"/>
    <mergeCell ref="M17:Q17"/>
    <mergeCell ref="C18:I18"/>
    <mergeCell ref="D34:R34"/>
    <mergeCell ref="D35:F35"/>
    <mergeCell ref="G35:I35"/>
    <mergeCell ref="J35:L35"/>
    <mergeCell ref="M35:O35"/>
    <mergeCell ref="P35:R35"/>
    <mergeCell ref="C1:R1"/>
    <mergeCell ref="D2:F2"/>
    <mergeCell ref="G2:I2"/>
    <mergeCell ref="J2:L2"/>
    <mergeCell ref="M2:O2"/>
    <mergeCell ref="P2:R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M18" sqref="M18"/>
    </sheetView>
  </sheetViews>
  <sheetFormatPr defaultRowHeight="15"/>
  <sheetData>
    <row r="1" spans="1:13">
      <c r="C1" s="75" t="s">
        <v>71</v>
      </c>
      <c r="D1" s="75"/>
      <c r="E1" s="75"/>
      <c r="F1" s="75"/>
      <c r="G1" s="75"/>
      <c r="I1" s="75" t="s">
        <v>100</v>
      </c>
      <c r="J1" s="75"/>
      <c r="K1" s="75"/>
      <c r="L1" s="75"/>
      <c r="M1" s="75"/>
    </row>
    <row r="2" spans="1:13">
      <c r="C2" s="53">
        <v>2013</v>
      </c>
      <c r="D2" s="53">
        <v>2014</v>
      </c>
      <c r="E2" s="53">
        <v>2015</v>
      </c>
      <c r="F2" s="53">
        <v>2016</v>
      </c>
      <c r="G2" s="53">
        <v>2017</v>
      </c>
      <c r="I2" s="53">
        <v>2013</v>
      </c>
      <c r="J2" s="53">
        <v>2014</v>
      </c>
      <c r="K2" s="53">
        <v>2015</v>
      </c>
      <c r="L2" s="53">
        <v>2016</v>
      </c>
      <c r="M2" s="53">
        <v>2017</v>
      </c>
    </row>
    <row r="3" spans="1:13">
      <c r="A3" s="79" t="s">
        <v>27</v>
      </c>
      <c r="B3" t="s">
        <v>74</v>
      </c>
      <c r="C3" s="53">
        <v>481.2</v>
      </c>
      <c r="D3" s="53">
        <v>453</v>
      </c>
      <c r="E3" s="53">
        <v>504.8</v>
      </c>
      <c r="F3" s="53">
        <v>406.3</v>
      </c>
      <c r="G3" s="53">
        <v>408.6</v>
      </c>
      <c r="I3" s="61">
        <f>C3/0.75</f>
        <v>641.6</v>
      </c>
      <c r="J3" s="61">
        <f>D3/0.75</f>
        <v>604</v>
      </c>
      <c r="K3" s="61">
        <f t="shared" ref="K3:M10" si="0">E3/0.75</f>
        <v>673.06666666666672</v>
      </c>
      <c r="L3" s="61">
        <f>F3/0.75</f>
        <v>541.73333333333335</v>
      </c>
      <c r="M3" s="61">
        <f>G3/0.75</f>
        <v>544.80000000000007</v>
      </c>
    </row>
    <row r="4" spans="1:13">
      <c r="A4" s="79"/>
      <c r="B4" t="s">
        <v>75</v>
      </c>
      <c r="C4" s="53">
        <v>678</v>
      </c>
      <c r="D4" s="53">
        <v>639.6</v>
      </c>
      <c r="E4" s="53">
        <v>710</v>
      </c>
      <c r="F4" s="53">
        <v>577.29999999999995</v>
      </c>
      <c r="G4" s="53">
        <v>592.6</v>
      </c>
      <c r="I4" s="61">
        <f t="shared" ref="I4:J10" si="1">C4/0.75</f>
        <v>904</v>
      </c>
      <c r="J4" s="61">
        <f t="shared" si="1"/>
        <v>852.80000000000007</v>
      </c>
      <c r="K4" s="61">
        <f t="shared" si="0"/>
        <v>946.66666666666663</v>
      </c>
      <c r="L4" s="61">
        <f t="shared" si="0"/>
        <v>769.73333333333323</v>
      </c>
      <c r="M4" s="61">
        <f t="shared" si="0"/>
        <v>790.13333333333333</v>
      </c>
    </row>
    <row r="5" spans="1:13">
      <c r="A5" s="79" t="s">
        <v>76</v>
      </c>
      <c r="B5" t="s">
        <v>74</v>
      </c>
      <c r="C5" s="53">
        <v>407.9</v>
      </c>
      <c r="D5" s="53">
        <v>423</v>
      </c>
      <c r="E5" s="53">
        <v>438.8</v>
      </c>
      <c r="F5" s="53">
        <v>409.8</v>
      </c>
      <c r="G5" s="53">
        <v>341.4</v>
      </c>
      <c r="I5" s="61">
        <f>C5/0.75</f>
        <v>543.86666666666667</v>
      </c>
      <c r="J5" s="61">
        <f t="shared" si="1"/>
        <v>564</v>
      </c>
      <c r="K5" s="61">
        <f t="shared" si="0"/>
        <v>585.06666666666672</v>
      </c>
      <c r="L5" s="61">
        <f t="shared" si="0"/>
        <v>546.4</v>
      </c>
      <c r="M5" s="61">
        <f t="shared" si="0"/>
        <v>455.2</v>
      </c>
    </row>
    <row r="6" spans="1:13">
      <c r="A6" s="79"/>
      <c r="B6" t="s">
        <v>75</v>
      </c>
      <c r="C6" s="53">
        <v>473.3</v>
      </c>
      <c r="D6" s="53">
        <v>566.9</v>
      </c>
      <c r="E6" s="53">
        <v>403.3</v>
      </c>
      <c r="F6" s="53">
        <v>558.5</v>
      </c>
      <c r="G6" s="53">
        <v>462.2</v>
      </c>
      <c r="I6" s="61">
        <f t="shared" si="1"/>
        <v>631.06666666666672</v>
      </c>
      <c r="J6" s="61">
        <f t="shared" si="1"/>
        <v>755.86666666666667</v>
      </c>
      <c r="K6" s="61">
        <f t="shared" si="0"/>
        <v>537.73333333333335</v>
      </c>
      <c r="L6" s="61">
        <f t="shared" si="0"/>
        <v>744.66666666666663</v>
      </c>
      <c r="M6" s="61">
        <f t="shared" si="0"/>
        <v>616.26666666666665</v>
      </c>
    </row>
    <row r="7" spans="1:13">
      <c r="A7" s="79" t="s">
        <v>45</v>
      </c>
      <c r="B7" t="s">
        <v>74</v>
      </c>
      <c r="C7" s="53">
        <v>407.6</v>
      </c>
      <c r="D7" s="53">
        <v>423</v>
      </c>
      <c r="E7" s="53">
        <v>438.8</v>
      </c>
      <c r="F7" s="53">
        <v>409.8</v>
      </c>
      <c r="G7" s="53">
        <v>341.4</v>
      </c>
      <c r="I7" s="61">
        <f t="shared" si="1"/>
        <v>543.4666666666667</v>
      </c>
      <c r="J7" s="61">
        <f t="shared" si="1"/>
        <v>564</v>
      </c>
      <c r="K7" s="61">
        <f t="shared" si="0"/>
        <v>585.06666666666672</v>
      </c>
      <c r="L7" s="61">
        <f t="shared" si="0"/>
        <v>546.4</v>
      </c>
      <c r="M7" s="61">
        <f t="shared" si="0"/>
        <v>455.2</v>
      </c>
    </row>
    <row r="8" spans="1:13">
      <c r="A8" s="79"/>
      <c r="B8" t="s">
        <v>75</v>
      </c>
      <c r="C8" s="53">
        <v>473.3</v>
      </c>
      <c r="D8" s="53">
        <v>566.9</v>
      </c>
      <c r="E8" s="53">
        <v>403.3</v>
      </c>
      <c r="F8" s="53">
        <v>558.5</v>
      </c>
      <c r="G8" s="53">
        <v>462.2</v>
      </c>
      <c r="I8" s="61">
        <f t="shared" si="1"/>
        <v>631.06666666666672</v>
      </c>
      <c r="J8" s="61">
        <f t="shared" si="1"/>
        <v>755.86666666666667</v>
      </c>
      <c r="K8" s="61">
        <f t="shared" si="0"/>
        <v>537.73333333333335</v>
      </c>
      <c r="L8" s="61">
        <f t="shared" si="0"/>
        <v>744.66666666666663</v>
      </c>
      <c r="M8" s="61">
        <f t="shared" si="0"/>
        <v>616.26666666666665</v>
      </c>
    </row>
    <row r="9" spans="1:13">
      <c r="A9" s="79" t="s">
        <v>77</v>
      </c>
      <c r="B9" t="s">
        <v>74</v>
      </c>
      <c r="C9" s="53">
        <v>314.39999999999998</v>
      </c>
      <c r="D9" s="53">
        <v>395.4</v>
      </c>
      <c r="E9" s="53">
        <v>458.4</v>
      </c>
      <c r="F9" s="53">
        <v>294.7</v>
      </c>
      <c r="G9" s="53">
        <v>306.60000000000002</v>
      </c>
      <c r="I9" s="61">
        <f t="shared" si="1"/>
        <v>419.2</v>
      </c>
      <c r="J9" s="61">
        <f t="shared" si="1"/>
        <v>527.19999999999993</v>
      </c>
      <c r="K9" s="61">
        <f t="shared" si="0"/>
        <v>611.19999999999993</v>
      </c>
      <c r="L9" s="61">
        <f t="shared" si="0"/>
        <v>392.93333333333334</v>
      </c>
      <c r="M9" s="61">
        <f t="shared" si="0"/>
        <v>408.8</v>
      </c>
    </row>
    <row r="10" spans="1:13">
      <c r="A10" s="79"/>
      <c r="B10" t="s">
        <v>75</v>
      </c>
      <c r="C10" s="53">
        <v>603.29999999999995</v>
      </c>
      <c r="D10" s="53">
        <v>639.70000000000005</v>
      </c>
      <c r="E10" s="53">
        <v>646</v>
      </c>
      <c r="F10" s="53">
        <v>610</v>
      </c>
      <c r="G10" s="53">
        <v>447.3</v>
      </c>
      <c r="I10" s="61">
        <f t="shared" si="1"/>
        <v>804.4</v>
      </c>
      <c r="J10" s="61">
        <f t="shared" si="1"/>
        <v>852.93333333333339</v>
      </c>
      <c r="K10" s="61">
        <f t="shared" si="0"/>
        <v>861.33333333333337</v>
      </c>
      <c r="L10" s="61">
        <f t="shared" si="0"/>
        <v>813.33333333333337</v>
      </c>
      <c r="M10" s="61">
        <f t="shared" si="0"/>
        <v>596.4</v>
      </c>
    </row>
  </sheetData>
  <mergeCells count="6">
    <mergeCell ref="A9:A10"/>
    <mergeCell ref="C1:G1"/>
    <mergeCell ref="I1:M1"/>
    <mergeCell ref="A3:A4"/>
    <mergeCell ref="A5:A6"/>
    <mergeCell ref="A7:A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4:P81"/>
  <sheetViews>
    <sheetView zoomScale="80" zoomScaleNormal="80" workbookViewId="0">
      <selection activeCell="O28" sqref="O28"/>
    </sheetView>
  </sheetViews>
  <sheetFormatPr defaultRowHeight="15"/>
  <cols>
    <col min="2" max="2" width="11.85546875" bestFit="1" customWidth="1"/>
    <col min="3" max="3" width="28.5703125" bestFit="1" customWidth="1"/>
    <col min="10" max="10" width="11.85546875" bestFit="1" customWidth="1"/>
  </cols>
  <sheetData>
    <row r="4" spans="2:16">
      <c r="K4" s="80" t="s">
        <v>71</v>
      </c>
      <c r="L4" s="80"/>
      <c r="M4" s="80"/>
      <c r="N4" s="80"/>
      <c r="O4" s="80"/>
    </row>
    <row r="5" spans="2:16">
      <c r="B5" s="1" t="s">
        <v>72</v>
      </c>
      <c r="C5" s="31" t="s">
        <v>73</v>
      </c>
      <c r="D5" s="31">
        <v>2013</v>
      </c>
      <c r="E5" s="31">
        <v>2014</v>
      </c>
      <c r="F5" s="31">
        <v>2015</v>
      </c>
      <c r="G5" s="31">
        <v>2016</v>
      </c>
      <c r="H5" s="31">
        <v>2017</v>
      </c>
      <c r="K5" s="31">
        <v>2013</v>
      </c>
      <c r="L5" s="31">
        <v>2014</v>
      </c>
      <c r="M5" s="31">
        <v>2015</v>
      </c>
      <c r="N5" s="31">
        <v>2016</v>
      </c>
      <c r="O5" s="31">
        <v>2017</v>
      </c>
    </row>
    <row r="6" spans="2:16">
      <c r="D6" s="75" t="s">
        <v>71</v>
      </c>
      <c r="E6" s="75"/>
      <c r="F6" s="75"/>
      <c r="G6" s="75"/>
      <c r="H6" s="75"/>
      <c r="J6" t="s">
        <v>27</v>
      </c>
      <c r="K6">
        <v>678</v>
      </c>
      <c r="L6">
        <v>639.6</v>
      </c>
      <c r="M6">
        <v>710</v>
      </c>
      <c r="N6">
        <v>577.29999999999995</v>
      </c>
      <c r="O6">
        <v>592.6</v>
      </c>
      <c r="P6">
        <f>SUM(K6:O6)</f>
        <v>3197.4999999999995</v>
      </c>
    </row>
    <row r="7" spans="2:16">
      <c r="B7" s="79" t="s">
        <v>27</v>
      </c>
      <c r="C7" t="s">
        <v>74</v>
      </c>
      <c r="D7" s="31">
        <v>481.2</v>
      </c>
      <c r="E7" s="31">
        <v>453</v>
      </c>
      <c r="F7" s="31">
        <v>504.8</v>
      </c>
      <c r="G7" s="31">
        <v>406.3</v>
      </c>
      <c r="H7" s="31">
        <v>408.6</v>
      </c>
      <c r="J7" t="s">
        <v>28</v>
      </c>
      <c r="K7">
        <v>473.3</v>
      </c>
      <c r="L7">
        <v>566.9</v>
      </c>
      <c r="M7">
        <v>403.3</v>
      </c>
      <c r="N7">
        <v>558.5</v>
      </c>
      <c r="O7">
        <v>462.2</v>
      </c>
      <c r="P7">
        <f t="shared" ref="P7:P14" si="0">SUM(K7:O7)</f>
        <v>2464.1999999999998</v>
      </c>
    </row>
    <row r="8" spans="2:16">
      <c r="B8" s="79"/>
      <c r="C8" t="s">
        <v>75</v>
      </c>
      <c r="D8" s="31">
        <v>678</v>
      </c>
      <c r="E8" s="31">
        <v>639.6</v>
      </c>
      <c r="F8" s="31">
        <v>710</v>
      </c>
      <c r="G8" s="31">
        <v>577.29999999999995</v>
      </c>
      <c r="H8" s="31">
        <v>592.6</v>
      </c>
      <c r="J8" t="s">
        <v>29</v>
      </c>
      <c r="K8">
        <v>473.3</v>
      </c>
      <c r="L8">
        <v>566.9</v>
      </c>
      <c r="M8">
        <v>403.5</v>
      </c>
      <c r="N8">
        <v>556.5</v>
      </c>
      <c r="O8">
        <v>462.2</v>
      </c>
      <c r="P8">
        <f t="shared" si="0"/>
        <v>2462.4</v>
      </c>
    </row>
    <row r="9" spans="2:16">
      <c r="B9" s="79" t="s">
        <v>76</v>
      </c>
      <c r="C9" t="s">
        <v>74</v>
      </c>
      <c r="D9" s="31">
        <v>407.9</v>
      </c>
      <c r="E9" s="31">
        <v>423</v>
      </c>
      <c r="F9" s="31">
        <v>438.8</v>
      </c>
      <c r="G9" s="31">
        <v>409.8</v>
      </c>
      <c r="H9" s="31">
        <v>341.4</v>
      </c>
      <c r="J9" t="s">
        <v>30</v>
      </c>
      <c r="K9">
        <v>603.29999999999995</v>
      </c>
      <c r="L9">
        <v>639.70000000000005</v>
      </c>
      <c r="M9">
        <v>646</v>
      </c>
      <c r="N9">
        <v>610</v>
      </c>
      <c r="O9">
        <v>447.3</v>
      </c>
      <c r="P9">
        <f t="shared" si="0"/>
        <v>2946.3</v>
      </c>
    </row>
    <row r="10" spans="2:16">
      <c r="B10" s="79"/>
      <c r="C10" t="s">
        <v>75</v>
      </c>
      <c r="D10" s="31">
        <v>473.3</v>
      </c>
      <c r="E10" s="31">
        <v>566.9</v>
      </c>
      <c r="F10" s="31">
        <v>403.3</v>
      </c>
      <c r="G10" s="31">
        <v>558.5</v>
      </c>
      <c r="H10" s="31">
        <v>462.2</v>
      </c>
      <c r="K10" s="31">
        <v>2013</v>
      </c>
      <c r="L10" s="31">
        <v>2014</v>
      </c>
      <c r="M10" s="31">
        <v>2015</v>
      </c>
      <c r="N10" s="31">
        <v>2016</v>
      </c>
      <c r="O10" s="31">
        <v>2017</v>
      </c>
    </row>
    <row r="11" spans="2:16">
      <c r="B11" s="79" t="s">
        <v>45</v>
      </c>
      <c r="C11" t="s">
        <v>74</v>
      </c>
      <c r="D11" s="31">
        <v>407.6</v>
      </c>
      <c r="E11" s="31">
        <v>423</v>
      </c>
      <c r="F11" s="31">
        <v>438.8</v>
      </c>
      <c r="G11" s="31">
        <v>409.8</v>
      </c>
      <c r="H11" s="31">
        <v>341.4</v>
      </c>
      <c r="J11" t="s">
        <v>27</v>
      </c>
      <c r="K11">
        <v>481.2</v>
      </c>
      <c r="L11">
        <v>453</v>
      </c>
      <c r="M11">
        <v>504.8</v>
      </c>
      <c r="N11">
        <v>406.3</v>
      </c>
      <c r="O11">
        <v>408.6</v>
      </c>
      <c r="P11">
        <f t="shared" si="0"/>
        <v>2253.9</v>
      </c>
    </row>
    <row r="12" spans="2:16">
      <c r="B12" s="79"/>
      <c r="C12" t="s">
        <v>75</v>
      </c>
      <c r="D12" s="31">
        <v>473.3</v>
      </c>
      <c r="E12" s="31">
        <v>566.9</v>
      </c>
      <c r="F12" s="31">
        <v>403.3</v>
      </c>
      <c r="G12" s="31">
        <v>558.5</v>
      </c>
      <c r="H12" s="31">
        <v>462.2</v>
      </c>
      <c r="J12" t="s">
        <v>28</v>
      </c>
      <c r="K12">
        <v>407.9</v>
      </c>
      <c r="L12">
        <v>423</v>
      </c>
      <c r="M12">
        <v>438.8</v>
      </c>
      <c r="N12">
        <v>409.8</v>
      </c>
      <c r="O12">
        <v>341.4</v>
      </c>
      <c r="P12">
        <f t="shared" si="0"/>
        <v>2020.9</v>
      </c>
    </row>
    <row r="13" spans="2:16">
      <c r="B13" s="79" t="s">
        <v>77</v>
      </c>
      <c r="C13" t="s">
        <v>74</v>
      </c>
      <c r="D13" s="31">
        <v>314.39999999999998</v>
      </c>
      <c r="E13" s="31">
        <v>395.4</v>
      </c>
      <c r="F13" s="31">
        <v>458.4</v>
      </c>
      <c r="G13" s="31">
        <v>294.7</v>
      </c>
      <c r="H13" s="31">
        <v>306.60000000000002</v>
      </c>
      <c r="J13" t="s">
        <v>29</v>
      </c>
      <c r="K13">
        <v>407.6</v>
      </c>
      <c r="L13">
        <v>423</v>
      </c>
      <c r="M13">
        <v>438.8</v>
      </c>
      <c r="N13">
        <v>409.8</v>
      </c>
      <c r="O13">
        <v>341.4</v>
      </c>
      <c r="P13">
        <f t="shared" si="0"/>
        <v>2020.6</v>
      </c>
    </row>
    <row r="14" spans="2:16">
      <c r="B14" s="79"/>
      <c r="C14" t="s">
        <v>75</v>
      </c>
      <c r="D14" s="31">
        <v>603.29999999999995</v>
      </c>
      <c r="E14" s="31">
        <v>639.70000000000005</v>
      </c>
      <c r="F14" s="31">
        <v>646</v>
      </c>
      <c r="G14" s="31">
        <v>610</v>
      </c>
      <c r="H14" s="31">
        <v>447.3</v>
      </c>
      <c r="J14" t="s">
        <v>30</v>
      </c>
      <c r="K14">
        <v>314.39999999999998</v>
      </c>
      <c r="L14">
        <v>395.4</v>
      </c>
      <c r="M14">
        <v>458.4</v>
      </c>
      <c r="N14">
        <v>294.7</v>
      </c>
      <c r="O14">
        <v>306.60000000000002</v>
      </c>
      <c r="P14">
        <f t="shared" si="0"/>
        <v>1769.5</v>
      </c>
    </row>
    <row r="18" spans="2:12">
      <c r="D18" s="75" t="s">
        <v>71</v>
      </c>
      <c r="E18" s="75"/>
      <c r="F18" s="75"/>
      <c r="G18" s="75"/>
      <c r="H18" s="75"/>
    </row>
    <row r="19" spans="2:12">
      <c r="D19" s="31">
        <v>2013</v>
      </c>
      <c r="E19" s="31">
        <v>2014</v>
      </c>
      <c r="F19" s="31">
        <v>2015</v>
      </c>
      <c r="G19" s="31">
        <v>2016</v>
      </c>
      <c r="H19" s="31">
        <v>2017</v>
      </c>
      <c r="K19" s="81" t="s">
        <v>78</v>
      </c>
      <c r="L19" s="81"/>
    </row>
    <row r="20" spans="2:12">
      <c r="B20" s="79" t="s">
        <v>27</v>
      </c>
      <c r="C20" t="s">
        <v>74</v>
      </c>
      <c r="D20" s="31">
        <v>481.2</v>
      </c>
      <c r="E20" s="31">
        <v>453</v>
      </c>
      <c r="F20" s="31">
        <v>504.8</v>
      </c>
      <c r="G20" s="31">
        <v>406.3</v>
      </c>
      <c r="H20" s="31">
        <v>408.6</v>
      </c>
      <c r="J20" t="s">
        <v>27</v>
      </c>
      <c r="K20">
        <v>3197.4999999999995</v>
      </c>
      <c r="L20">
        <v>2253.9</v>
      </c>
    </row>
    <row r="21" spans="2:12">
      <c r="B21" s="79"/>
      <c r="C21" t="s">
        <v>75</v>
      </c>
      <c r="D21" s="31">
        <v>678</v>
      </c>
      <c r="E21" s="31">
        <v>639.6</v>
      </c>
      <c r="F21" s="31">
        <v>710</v>
      </c>
      <c r="G21" s="31">
        <v>577.29999999999995</v>
      </c>
      <c r="H21" s="31">
        <v>592.6</v>
      </c>
      <c r="J21" t="s">
        <v>28</v>
      </c>
      <c r="K21">
        <v>2464.1999999999998</v>
      </c>
      <c r="L21">
        <v>2020.9</v>
      </c>
    </row>
    <row r="22" spans="2:12">
      <c r="B22" s="79" t="s">
        <v>76</v>
      </c>
      <c r="C22" t="s">
        <v>74</v>
      </c>
      <c r="D22" s="31">
        <v>407.9</v>
      </c>
      <c r="E22" s="31">
        <v>423</v>
      </c>
      <c r="F22" s="31">
        <v>438.8</v>
      </c>
      <c r="G22" s="31">
        <v>409.8</v>
      </c>
      <c r="H22" s="31">
        <v>341.4</v>
      </c>
      <c r="J22" t="s">
        <v>29</v>
      </c>
      <c r="K22">
        <v>2462.4</v>
      </c>
      <c r="L22">
        <v>2020.6</v>
      </c>
    </row>
    <row r="23" spans="2:12">
      <c r="B23" s="79"/>
      <c r="C23" t="s">
        <v>75</v>
      </c>
      <c r="D23" s="31">
        <v>473.3</v>
      </c>
      <c r="E23" s="31">
        <v>566.9</v>
      </c>
      <c r="F23" s="31">
        <v>403.3</v>
      </c>
      <c r="G23" s="31">
        <v>558.5</v>
      </c>
      <c r="H23" s="31">
        <v>462.2</v>
      </c>
      <c r="J23" t="s">
        <v>30</v>
      </c>
      <c r="K23">
        <v>2946.3</v>
      </c>
      <c r="L23">
        <v>1769.5</v>
      </c>
    </row>
    <row r="24" spans="2:12">
      <c r="B24" s="79" t="s">
        <v>45</v>
      </c>
      <c r="C24" t="s">
        <v>74</v>
      </c>
      <c r="D24" s="31">
        <v>407.6</v>
      </c>
      <c r="E24" s="31">
        <v>423</v>
      </c>
      <c r="F24" s="31">
        <v>438.8</v>
      </c>
      <c r="G24" s="31">
        <v>409.8</v>
      </c>
      <c r="H24" s="31">
        <v>341.4</v>
      </c>
    </row>
    <row r="25" spans="2:12">
      <c r="B25" s="79"/>
      <c r="C25" t="s">
        <v>75</v>
      </c>
      <c r="D25" s="31">
        <v>473.3</v>
      </c>
      <c r="E25" s="31">
        <v>566.9</v>
      </c>
      <c r="F25" s="31">
        <v>403.3</v>
      </c>
      <c r="G25" s="31">
        <v>558.5</v>
      </c>
      <c r="H25" s="31">
        <v>462.2</v>
      </c>
    </row>
    <row r="26" spans="2:12">
      <c r="B26" s="79" t="s">
        <v>77</v>
      </c>
      <c r="C26" t="s">
        <v>74</v>
      </c>
      <c r="D26" s="31">
        <v>314.39999999999998</v>
      </c>
      <c r="E26" s="31">
        <v>395.4</v>
      </c>
      <c r="F26" s="31">
        <v>458.4</v>
      </c>
      <c r="G26" s="31">
        <v>294.7</v>
      </c>
      <c r="H26" s="31">
        <v>306.60000000000002</v>
      </c>
    </row>
    <row r="27" spans="2:12">
      <c r="B27" s="79"/>
      <c r="C27" t="s">
        <v>75</v>
      </c>
      <c r="D27" s="31">
        <v>603.29999999999995</v>
      </c>
      <c r="E27" s="31">
        <v>639.70000000000005</v>
      </c>
      <c r="F27" s="31">
        <v>646</v>
      </c>
      <c r="G27" s="31">
        <v>610</v>
      </c>
      <c r="H27" s="31">
        <v>447.3</v>
      </c>
    </row>
    <row r="30" spans="2:12">
      <c r="D30" s="31">
        <v>2013</v>
      </c>
      <c r="E30" s="31">
        <v>2014</v>
      </c>
      <c r="F30" s="31">
        <v>2015</v>
      </c>
      <c r="G30" s="31">
        <v>2016</v>
      </c>
      <c r="H30" s="31">
        <v>2017</v>
      </c>
    </row>
    <row r="31" spans="2:12">
      <c r="B31" s="79" t="s">
        <v>76</v>
      </c>
      <c r="C31" t="s">
        <v>74</v>
      </c>
      <c r="D31" s="31">
        <v>407.9</v>
      </c>
      <c r="E31" s="31">
        <v>423</v>
      </c>
      <c r="F31" s="31">
        <v>338.8</v>
      </c>
      <c r="G31" s="31">
        <v>409.8</v>
      </c>
      <c r="H31" s="31">
        <v>341.4</v>
      </c>
    </row>
    <row r="32" spans="2:12">
      <c r="B32" s="79"/>
      <c r="C32" t="s">
        <v>81</v>
      </c>
      <c r="D32" s="31">
        <v>428</v>
      </c>
      <c r="E32" s="31">
        <v>438.3</v>
      </c>
      <c r="F32" s="31">
        <v>363</v>
      </c>
      <c r="G32" s="31">
        <v>428.9</v>
      </c>
      <c r="H32" s="31">
        <v>309.89999999999998</v>
      </c>
    </row>
    <row r="33" spans="2:8">
      <c r="B33" s="54"/>
      <c r="C33" t="s">
        <v>75</v>
      </c>
      <c r="D33" s="31">
        <v>473.3</v>
      </c>
      <c r="E33" s="31">
        <v>566.9</v>
      </c>
      <c r="F33" s="31">
        <v>403.3</v>
      </c>
      <c r="G33" s="31">
        <v>558.5</v>
      </c>
      <c r="H33" s="31">
        <v>462.2</v>
      </c>
    </row>
    <row r="34" spans="2:8">
      <c r="B34" s="54"/>
      <c r="C34" t="s">
        <v>82</v>
      </c>
      <c r="D34" s="31">
        <v>492.3</v>
      </c>
      <c r="E34" s="31">
        <v>539.6</v>
      </c>
      <c r="F34" s="31">
        <v>428</v>
      </c>
      <c r="G34" s="31">
        <v>576.4</v>
      </c>
      <c r="H34" s="31">
        <v>479.9</v>
      </c>
    </row>
    <row r="35" spans="2:8">
      <c r="C35" t="s">
        <v>79</v>
      </c>
      <c r="D35" s="31">
        <v>4.5</v>
      </c>
      <c r="E35" s="31">
        <v>0</v>
      </c>
      <c r="F35" s="31">
        <v>10.3</v>
      </c>
      <c r="G35" s="31">
        <v>3.6</v>
      </c>
      <c r="H35" s="31">
        <v>0</v>
      </c>
    </row>
    <row r="36" spans="2:8">
      <c r="D36" s="31"/>
      <c r="E36" s="31"/>
      <c r="F36" s="31"/>
      <c r="G36" s="31"/>
      <c r="H36" s="31"/>
    </row>
    <row r="37" spans="2:8">
      <c r="D37" s="31">
        <v>2013</v>
      </c>
      <c r="E37" s="31">
        <v>2014</v>
      </c>
      <c r="F37" s="31">
        <v>2015</v>
      </c>
      <c r="G37" s="31">
        <v>2016</v>
      </c>
      <c r="H37" s="31">
        <v>2017</v>
      </c>
    </row>
    <row r="38" spans="2:8">
      <c r="B38" s="79" t="s">
        <v>33</v>
      </c>
      <c r="C38" t="s">
        <v>74</v>
      </c>
      <c r="D38" s="31">
        <v>481.2</v>
      </c>
      <c r="E38" s="31">
        <v>453</v>
      </c>
      <c r="F38" s="31">
        <v>504.8</v>
      </c>
      <c r="G38" s="31">
        <v>406.3</v>
      </c>
      <c r="H38" s="31">
        <v>408.6</v>
      </c>
    </row>
    <row r="39" spans="2:8">
      <c r="B39" s="79"/>
      <c r="C39" t="s">
        <v>81</v>
      </c>
      <c r="D39" s="31">
        <v>507</v>
      </c>
      <c r="E39" s="31">
        <v>468.2</v>
      </c>
      <c r="F39" s="31">
        <v>524.1</v>
      </c>
      <c r="G39" s="31">
        <v>455.7</v>
      </c>
      <c r="H39" s="31">
        <v>410.2</v>
      </c>
    </row>
    <row r="40" spans="2:8">
      <c r="B40" s="79"/>
      <c r="C40" t="s">
        <v>75</v>
      </c>
      <c r="D40" s="31">
        <v>678</v>
      </c>
      <c r="E40" s="31">
        <v>639.6</v>
      </c>
      <c r="F40" s="31">
        <v>710</v>
      </c>
      <c r="G40" s="31">
        <v>577.29999999999995</v>
      </c>
      <c r="H40" s="31">
        <v>592.6</v>
      </c>
    </row>
    <row r="41" spans="2:8">
      <c r="C41" t="s">
        <v>82</v>
      </c>
      <c r="D41" s="31">
        <v>708.6</v>
      </c>
      <c r="E41" s="31">
        <v>356.6</v>
      </c>
      <c r="F41" s="31">
        <v>732.2</v>
      </c>
      <c r="G41" s="31">
        <v>664.2</v>
      </c>
      <c r="H41" s="31">
        <v>615.79999999999995</v>
      </c>
    </row>
    <row r="42" spans="2:8">
      <c r="C42" t="s">
        <v>79</v>
      </c>
      <c r="D42" s="31">
        <v>12.7</v>
      </c>
      <c r="E42" s="31">
        <v>0</v>
      </c>
      <c r="F42" s="31">
        <v>5.2</v>
      </c>
      <c r="G42" s="31">
        <v>37</v>
      </c>
      <c r="H42" s="31">
        <v>9.1</v>
      </c>
    </row>
    <row r="44" spans="2:8">
      <c r="D44" s="31">
        <v>2013</v>
      </c>
      <c r="E44" s="31">
        <v>2014</v>
      </c>
      <c r="F44" s="31">
        <v>2015</v>
      </c>
      <c r="G44" s="31">
        <v>2016</v>
      </c>
      <c r="H44" s="31">
        <v>2017</v>
      </c>
    </row>
    <row r="45" spans="2:8">
      <c r="B45" s="79" t="s">
        <v>77</v>
      </c>
      <c r="C45" t="s">
        <v>74</v>
      </c>
      <c r="D45" s="31">
        <v>426</v>
      </c>
      <c r="E45" s="31">
        <v>442.8</v>
      </c>
      <c r="F45" s="31">
        <v>458.4</v>
      </c>
      <c r="G45" s="31">
        <v>428</v>
      </c>
      <c r="H45" s="31">
        <v>306.60000000000002</v>
      </c>
    </row>
    <row r="46" spans="2:8">
      <c r="B46" s="79"/>
      <c r="C46" t="s">
        <v>81</v>
      </c>
      <c r="D46" s="31">
        <v>453</v>
      </c>
      <c r="E46" s="31">
        <v>464.8</v>
      </c>
      <c r="F46" s="31">
        <v>489.8</v>
      </c>
      <c r="G46" s="31">
        <v>454.4</v>
      </c>
      <c r="H46" s="31">
        <v>331.1</v>
      </c>
    </row>
    <row r="47" spans="2:8">
      <c r="B47" s="79"/>
      <c r="C47" t="s">
        <v>75</v>
      </c>
      <c r="D47" s="31">
        <v>603.29999999999995</v>
      </c>
      <c r="E47" s="31">
        <v>639.70000000000005</v>
      </c>
      <c r="F47" s="31">
        <v>646</v>
      </c>
      <c r="G47" s="31">
        <v>610</v>
      </c>
      <c r="H47" s="31">
        <v>447.3</v>
      </c>
    </row>
    <row r="48" spans="2:8">
      <c r="C48" t="s">
        <v>82</v>
      </c>
      <c r="D48" s="31">
        <v>632.29999999999995</v>
      </c>
      <c r="E48" s="31">
        <v>664.8</v>
      </c>
      <c r="F48" s="31">
        <v>680.1</v>
      </c>
      <c r="G48" s="31">
        <v>638</v>
      </c>
      <c r="H48" s="31">
        <v>472.5</v>
      </c>
    </row>
    <row r="49" spans="1:13">
      <c r="C49" t="s">
        <v>79</v>
      </c>
      <c r="D49" s="31">
        <v>4.5</v>
      </c>
      <c r="E49" s="31">
        <v>0</v>
      </c>
      <c r="F49" s="31">
        <v>10.8</v>
      </c>
      <c r="G49" s="31">
        <v>3.6</v>
      </c>
      <c r="H49" s="31">
        <v>0</v>
      </c>
    </row>
    <row r="52" spans="1:13" ht="15.7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  <row r="53" spans="1:13" ht="15.7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1:13" ht="15.7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</row>
    <row r="55" spans="1:13" ht="15.7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</row>
    <row r="56" spans="1:13" ht="15.7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</row>
    <row r="57" spans="1:13" ht="15.7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</row>
    <row r="58" spans="1:13" ht="15.7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</row>
    <row r="59" spans="1:13" ht="15.7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</row>
    <row r="60" spans="1:13" ht="15.7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</row>
    <row r="61" spans="1:13" ht="15.7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</row>
    <row r="62" spans="1:13" ht="15.7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</row>
    <row r="63" spans="1:13" ht="15.7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</row>
    <row r="64" spans="1:13" ht="15.7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</row>
    <row r="65" spans="1:15" ht="15.7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</row>
    <row r="66" spans="1:15" ht="15.7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</row>
    <row r="67" spans="1:15" ht="15.7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</row>
    <row r="68" spans="1:15" ht="15.7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</row>
    <row r="69" spans="1:15" ht="15.7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</row>
    <row r="70" spans="1:15" ht="15.7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</row>
    <row r="71" spans="1:15" ht="15.7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</row>
    <row r="72" spans="1:15" ht="15.7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</row>
    <row r="73" spans="1:15" ht="15.7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15" ht="15.7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</row>
    <row r="75" spans="1:15" ht="15.7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</row>
    <row r="76" spans="1:15" ht="15.7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O76" t="s">
        <v>80</v>
      </c>
    </row>
    <row r="77" spans="1:15" ht="15.7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5" ht="15.7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5" ht="15.7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5" ht="15.7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ht="15.7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</sheetData>
  <mergeCells count="15">
    <mergeCell ref="B31:B32"/>
    <mergeCell ref="B38:B40"/>
    <mergeCell ref="B45:B47"/>
    <mergeCell ref="D18:H18"/>
    <mergeCell ref="K19:L19"/>
    <mergeCell ref="B20:B21"/>
    <mergeCell ref="B22:B23"/>
    <mergeCell ref="B24:B25"/>
    <mergeCell ref="B26:B27"/>
    <mergeCell ref="B13:B14"/>
    <mergeCell ref="K4:O4"/>
    <mergeCell ref="D6:H6"/>
    <mergeCell ref="B7:B8"/>
    <mergeCell ref="B9:B10"/>
    <mergeCell ref="B11:B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M10" sqref="M10"/>
    </sheetView>
  </sheetViews>
  <sheetFormatPr defaultRowHeight="15"/>
  <cols>
    <col min="3" max="3" width="25" bestFit="1" customWidth="1"/>
    <col min="4" max="4" width="12" bestFit="1" customWidth="1"/>
    <col min="9" max="9" width="25" bestFit="1" customWidth="1"/>
    <col min="10" max="10" width="21.5703125" bestFit="1" customWidth="1"/>
  </cols>
  <sheetData>
    <row r="1" spans="1:10">
      <c r="A1" t="s">
        <v>83</v>
      </c>
      <c r="C1" t="s">
        <v>84</v>
      </c>
    </row>
    <row r="2" spans="1:10">
      <c r="I2" t="s">
        <v>84</v>
      </c>
      <c r="J2" t="s">
        <v>83</v>
      </c>
    </row>
    <row r="3" spans="1:10">
      <c r="A3" t="s">
        <v>85</v>
      </c>
      <c r="B3">
        <v>9347536.6666666679</v>
      </c>
      <c r="C3" t="s">
        <v>85</v>
      </c>
      <c r="D3">
        <v>13282663.333333334</v>
      </c>
      <c r="H3" t="s">
        <v>85</v>
      </c>
      <c r="I3">
        <v>13282663.333333334</v>
      </c>
      <c r="J3">
        <v>9347536.6666666679</v>
      </c>
    </row>
    <row r="4" spans="1:10">
      <c r="A4" t="s">
        <v>86</v>
      </c>
      <c r="B4">
        <v>1158070.2442761299</v>
      </c>
      <c r="C4" t="s">
        <v>86</v>
      </c>
      <c r="D4">
        <v>1679484.6930631208</v>
      </c>
      <c r="H4" t="s">
        <v>86</v>
      </c>
      <c r="I4">
        <v>1679484.6930631208</v>
      </c>
      <c r="J4">
        <v>1158070.2442761299</v>
      </c>
    </row>
    <row r="5" spans="1:10">
      <c r="A5" t="s">
        <v>87</v>
      </c>
      <c r="B5">
        <v>2589523.7889212132</v>
      </c>
      <c r="C5" t="s">
        <v>87</v>
      </c>
      <c r="D5">
        <v>3755441.9408595078</v>
      </c>
      <c r="H5" t="s">
        <v>87</v>
      </c>
      <c r="I5">
        <v>3755441.9408595078</v>
      </c>
      <c r="J5">
        <v>2589523.7889212132</v>
      </c>
    </row>
    <row r="6" spans="1:10">
      <c r="A6" t="s">
        <v>88</v>
      </c>
      <c r="B6">
        <v>6705633453388.875</v>
      </c>
      <c r="C6" t="s">
        <v>88</v>
      </c>
      <c r="D6">
        <v>14103344171166.625</v>
      </c>
      <c r="H6" t="s">
        <v>88</v>
      </c>
      <c r="I6">
        <v>14103344171166.625</v>
      </c>
      <c r="J6">
        <v>6705633453388.875</v>
      </c>
    </row>
    <row r="7" spans="1:10">
      <c r="A7" t="s">
        <v>89</v>
      </c>
      <c r="B7">
        <v>2.6431414797782899</v>
      </c>
      <c r="C7" t="s">
        <v>89</v>
      </c>
      <c r="D7">
        <v>2.3323909182479508</v>
      </c>
      <c r="H7" t="s">
        <v>89</v>
      </c>
      <c r="I7">
        <v>2.3323909182479508</v>
      </c>
      <c r="J7">
        <v>2.6431414797782899</v>
      </c>
    </row>
    <row r="8" spans="1:10">
      <c r="A8" t="s">
        <v>90</v>
      </c>
      <c r="B8">
        <v>-1.3796271602981147</v>
      </c>
      <c r="C8" t="s">
        <v>90</v>
      </c>
      <c r="D8">
        <v>-1.1793547203467218</v>
      </c>
      <c r="H8" t="s">
        <v>90</v>
      </c>
      <c r="I8">
        <v>-1.1793547203467218</v>
      </c>
      <c r="J8">
        <v>-1.3796271602981147</v>
      </c>
    </row>
    <row r="9" spans="1:10">
      <c r="A9" t="s">
        <v>91</v>
      </c>
      <c r="B9">
        <v>6906850</v>
      </c>
      <c r="C9" t="s">
        <v>91</v>
      </c>
      <c r="D9">
        <v>10166683.333333332</v>
      </c>
      <c r="H9" t="s">
        <v>91</v>
      </c>
      <c r="I9">
        <v>10166683.333333332</v>
      </c>
      <c r="J9">
        <v>6906850</v>
      </c>
    </row>
    <row r="10" spans="1:10">
      <c r="A10" t="s">
        <v>92</v>
      </c>
      <c r="B10">
        <v>5078750</v>
      </c>
      <c r="C10" t="s">
        <v>92</v>
      </c>
      <c r="D10">
        <v>7216249.9999999991</v>
      </c>
      <c r="H10" t="s">
        <v>92</v>
      </c>
      <c r="I10">
        <v>7216249.9999999991</v>
      </c>
      <c r="J10">
        <v>5078750</v>
      </c>
    </row>
    <row r="11" spans="1:10">
      <c r="A11" t="s">
        <v>93</v>
      </c>
      <c r="B11">
        <v>11985600</v>
      </c>
      <c r="C11" t="s">
        <v>93</v>
      </c>
      <c r="D11">
        <v>17382933.333333332</v>
      </c>
      <c r="H11" t="s">
        <v>93</v>
      </c>
      <c r="I11">
        <v>17382933.333333332</v>
      </c>
      <c r="J11">
        <v>11985600</v>
      </c>
    </row>
    <row r="12" spans="1:10">
      <c r="A12" t="s">
        <v>94</v>
      </c>
      <c r="B12">
        <v>46737683.333333336</v>
      </c>
      <c r="C12" t="s">
        <v>94</v>
      </c>
      <c r="D12">
        <v>66413316.666666672</v>
      </c>
      <c r="H12" t="s">
        <v>94</v>
      </c>
      <c r="I12">
        <v>66413316.666666672</v>
      </c>
      <c r="J12">
        <v>46737683.333333336</v>
      </c>
    </row>
    <row r="13" spans="1:10">
      <c r="A13" t="s">
        <v>95</v>
      </c>
      <c r="B13">
        <v>3215318.4610173409</v>
      </c>
      <c r="C13" t="s">
        <v>95</v>
      </c>
      <c r="D13">
        <v>4662997.0550510939</v>
      </c>
      <c r="H13" t="s">
        <v>95</v>
      </c>
      <c r="I13">
        <v>4662997.0550510939</v>
      </c>
      <c r="J13">
        <v>3215318.4610173409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serenge ETo</vt:lpstr>
      <vt:lpstr>lusaka airport ETo</vt:lpstr>
      <vt:lpstr>kabwe ETo</vt:lpstr>
      <vt:lpstr>5 yrs rain fail weather station</vt:lpstr>
      <vt:lpstr>estimated areas from QGIS</vt:lpstr>
      <vt:lpstr>irrigation estimates from AquaC</vt:lpstr>
      <vt:lpstr>gross irragation calculation</vt:lpstr>
      <vt:lpstr>ETo and Net irrigaion</vt:lpstr>
      <vt:lpstr>mkushi statistical </vt:lpstr>
      <vt:lpstr>lunsemfwa  statistical </vt:lpstr>
      <vt:lpstr>Mulungushi stastical</vt:lpstr>
      <vt:lpstr>wwomboshi statistical data</vt:lpstr>
      <vt:lpstr>all catchment volume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2019-02-08T15:05:35Z</dcterms:modified>
</cp:coreProperties>
</file>