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5150" windowHeight="7230" activeTab="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calcPr calcId="144525"/>
</workbook>
</file>

<file path=xl/calcChain.xml><?xml version="1.0" encoding="utf-8"?>
<calcChain xmlns="http://schemas.openxmlformats.org/spreadsheetml/2006/main">
  <c r="O29" i="1" l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A176" i="1"/>
  <c r="B176" i="1"/>
  <c r="C176" i="1"/>
  <c r="C177" i="1" s="1"/>
  <c r="H3" i="9"/>
  <c r="J176" i="9"/>
  <c r="I176" i="9"/>
  <c r="C176" i="9"/>
  <c r="B176" i="9"/>
  <c r="A176" i="9"/>
  <c r="W175" i="9"/>
  <c r="Y175" i="9" s="1"/>
  <c r="Z175" i="9" s="1"/>
  <c r="AA175" i="9" s="1"/>
  <c r="P175" i="9"/>
  <c r="R175" i="9" s="1"/>
  <c r="O175" i="9"/>
  <c r="Q175" i="9" s="1"/>
  <c r="J175" i="9"/>
  <c r="I175" i="9"/>
  <c r="E175" i="9"/>
  <c r="C175" i="9"/>
  <c r="B175" i="9"/>
  <c r="A175" i="9"/>
  <c r="W174" i="9"/>
  <c r="P174" i="9"/>
  <c r="R174" i="9" s="1"/>
  <c r="O174" i="9"/>
  <c r="Q174" i="9" s="1"/>
  <c r="J174" i="9"/>
  <c r="I174" i="9"/>
  <c r="E174" i="9"/>
  <c r="C174" i="9"/>
  <c r="B174" i="9"/>
  <c r="W173" i="9"/>
  <c r="Y173" i="9" s="1"/>
  <c r="Z173" i="9" s="1"/>
  <c r="AA173" i="9" s="1"/>
  <c r="P173" i="9"/>
  <c r="R173" i="9" s="1"/>
  <c r="O173" i="9"/>
  <c r="Q173" i="9" s="1"/>
  <c r="J173" i="9"/>
  <c r="I173" i="9"/>
  <c r="E173" i="9"/>
  <c r="C173" i="9"/>
  <c r="B173" i="9"/>
  <c r="A173" i="9"/>
  <c r="W172" i="9"/>
  <c r="P172" i="9"/>
  <c r="R172" i="9" s="1"/>
  <c r="O172" i="9"/>
  <c r="Q172" i="9" s="1"/>
  <c r="J172" i="9"/>
  <c r="I172" i="9"/>
  <c r="E172" i="9"/>
  <c r="C172" i="9"/>
  <c r="B172" i="9"/>
  <c r="W171" i="9"/>
  <c r="Y171" i="9" s="1"/>
  <c r="P171" i="9"/>
  <c r="R171" i="9" s="1"/>
  <c r="O171" i="9"/>
  <c r="Q171" i="9" s="1"/>
  <c r="S171" i="9" s="1"/>
  <c r="J171" i="9"/>
  <c r="I171" i="9"/>
  <c r="E171" i="9"/>
  <c r="A171" i="9" s="1"/>
  <c r="C171" i="9"/>
  <c r="B171" i="9"/>
  <c r="W170" i="9"/>
  <c r="R170" i="9"/>
  <c r="Q170" i="9"/>
  <c r="P170" i="9"/>
  <c r="O170" i="9"/>
  <c r="J170" i="9"/>
  <c r="I170" i="9"/>
  <c r="E170" i="9"/>
  <c r="C170" i="9"/>
  <c r="B170" i="9"/>
  <c r="Y169" i="9"/>
  <c r="Z169" i="9" s="1"/>
  <c r="AA169" i="9" s="1"/>
  <c r="W169" i="9"/>
  <c r="P169" i="9"/>
  <c r="R169" i="9" s="1"/>
  <c r="O169" i="9"/>
  <c r="Q169" i="9" s="1"/>
  <c r="S169" i="9" s="1"/>
  <c r="J169" i="9"/>
  <c r="I169" i="9"/>
  <c r="E169" i="9"/>
  <c r="A169" i="9" s="1"/>
  <c r="C169" i="9"/>
  <c r="B169" i="9"/>
  <c r="W168" i="9"/>
  <c r="Y168" i="9" s="1"/>
  <c r="R168" i="9"/>
  <c r="Q168" i="9"/>
  <c r="S168" i="9" s="1"/>
  <c r="P168" i="9"/>
  <c r="O168" i="9"/>
  <c r="J168" i="9"/>
  <c r="I168" i="9"/>
  <c r="E168" i="9"/>
  <c r="C168" i="9"/>
  <c r="B168" i="9"/>
  <c r="W167" i="9"/>
  <c r="Y167" i="9" s="1"/>
  <c r="Z167" i="9" s="1"/>
  <c r="AA167" i="9" s="1"/>
  <c r="P167" i="9"/>
  <c r="R167" i="9" s="1"/>
  <c r="O167" i="9"/>
  <c r="Q167" i="9" s="1"/>
  <c r="J167" i="9"/>
  <c r="I167" i="9"/>
  <c r="E167" i="9"/>
  <c r="C167" i="9"/>
  <c r="B167" i="9"/>
  <c r="A167" i="9"/>
  <c r="W166" i="9"/>
  <c r="R166" i="9"/>
  <c r="P166" i="9"/>
  <c r="O166" i="9"/>
  <c r="Q166" i="9" s="1"/>
  <c r="J166" i="9"/>
  <c r="I166" i="9"/>
  <c r="E166" i="9"/>
  <c r="C166" i="9"/>
  <c r="B166" i="9"/>
  <c r="W165" i="9"/>
  <c r="Y165" i="9" s="1"/>
  <c r="Z165" i="9" s="1"/>
  <c r="AA165" i="9" s="1"/>
  <c r="P165" i="9"/>
  <c r="R165" i="9" s="1"/>
  <c r="O165" i="9"/>
  <c r="Q165" i="9" s="1"/>
  <c r="S165" i="9" s="1"/>
  <c r="J165" i="9"/>
  <c r="I165" i="9"/>
  <c r="E165" i="9"/>
  <c r="C165" i="9"/>
  <c r="B165" i="9"/>
  <c r="A165" i="9"/>
  <c r="W164" i="9"/>
  <c r="Y164" i="9" s="1"/>
  <c r="R164" i="9"/>
  <c r="P164" i="9"/>
  <c r="O164" i="9"/>
  <c r="Q164" i="9" s="1"/>
  <c r="S164" i="9" s="1"/>
  <c r="J164" i="9"/>
  <c r="I164" i="9"/>
  <c r="E164" i="9"/>
  <c r="C164" i="9"/>
  <c r="B164" i="9"/>
  <c r="W163" i="9"/>
  <c r="Y163" i="9" s="1"/>
  <c r="Z163" i="9" s="1"/>
  <c r="AA163" i="9" s="1"/>
  <c r="S163" i="9"/>
  <c r="P163" i="9"/>
  <c r="R163" i="9" s="1"/>
  <c r="O163" i="9"/>
  <c r="Q163" i="9" s="1"/>
  <c r="J163" i="9"/>
  <c r="I163" i="9"/>
  <c r="E163" i="9"/>
  <c r="C163" i="9"/>
  <c r="B163" i="9"/>
  <c r="A163" i="9"/>
  <c r="W162" i="9"/>
  <c r="P162" i="9"/>
  <c r="R162" i="9" s="1"/>
  <c r="O162" i="9"/>
  <c r="Q162" i="9" s="1"/>
  <c r="J162" i="9"/>
  <c r="I162" i="9"/>
  <c r="E162" i="9"/>
  <c r="C162" i="9"/>
  <c r="B162" i="9"/>
  <c r="W161" i="9"/>
  <c r="Y161" i="9" s="1"/>
  <c r="Z161" i="9" s="1"/>
  <c r="AA161" i="9" s="1"/>
  <c r="P161" i="9"/>
  <c r="R161" i="9" s="1"/>
  <c r="O161" i="9"/>
  <c r="Q161" i="9" s="1"/>
  <c r="J161" i="9"/>
  <c r="I161" i="9"/>
  <c r="E161" i="9"/>
  <c r="C161" i="9"/>
  <c r="B161" i="9"/>
  <c r="A161" i="9"/>
  <c r="W160" i="9"/>
  <c r="P160" i="9"/>
  <c r="R160" i="9" s="1"/>
  <c r="O160" i="9"/>
  <c r="Q160" i="9" s="1"/>
  <c r="J160" i="9"/>
  <c r="I160" i="9"/>
  <c r="E160" i="9"/>
  <c r="C160" i="9"/>
  <c r="B160" i="9"/>
  <c r="W159" i="9"/>
  <c r="Y159" i="9" s="1"/>
  <c r="Z159" i="9" s="1"/>
  <c r="AA159" i="9" s="1"/>
  <c r="P159" i="9"/>
  <c r="R159" i="9" s="1"/>
  <c r="S159" i="9" s="1"/>
  <c r="O159" i="9"/>
  <c r="Q159" i="9" s="1"/>
  <c r="J159" i="9"/>
  <c r="I159" i="9"/>
  <c r="E159" i="9"/>
  <c r="C159" i="9"/>
  <c r="B159" i="9"/>
  <c r="A159" i="9"/>
  <c r="W158" i="9"/>
  <c r="P158" i="9"/>
  <c r="R158" i="9" s="1"/>
  <c r="O158" i="9"/>
  <c r="Q158" i="9" s="1"/>
  <c r="J158" i="9"/>
  <c r="I158" i="9"/>
  <c r="E158" i="9"/>
  <c r="C158" i="9"/>
  <c r="B158" i="9"/>
  <c r="W157" i="9"/>
  <c r="Y157" i="9" s="1"/>
  <c r="Z157" i="9" s="1"/>
  <c r="AA157" i="9" s="1"/>
  <c r="P157" i="9"/>
  <c r="R157" i="9" s="1"/>
  <c r="O157" i="9"/>
  <c r="Q157" i="9" s="1"/>
  <c r="J157" i="9"/>
  <c r="I157" i="9"/>
  <c r="E157" i="9"/>
  <c r="C157" i="9"/>
  <c r="B157" i="9"/>
  <c r="A157" i="9"/>
  <c r="W156" i="9"/>
  <c r="Y156" i="9" s="1"/>
  <c r="P156" i="9"/>
  <c r="R156" i="9" s="1"/>
  <c r="O156" i="9"/>
  <c r="Q156" i="9" s="1"/>
  <c r="J156" i="9"/>
  <c r="I156" i="9"/>
  <c r="E156" i="9"/>
  <c r="C156" i="9"/>
  <c r="B156" i="9"/>
  <c r="W155" i="9"/>
  <c r="Y155" i="9" s="1"/>
  <c r="Z155" i="9" s="1"/>
  <c r="AA155" i="9" s="1"/>
  <c r="S155" i="9"/>
  <c r="P155" i="9"/>
  <c r="R155" i="9" s="1"/>
  <c r="O155" i="9"/>
  <c r="Q155" i="9" s="1"/>
  <c r="J155" i="9"/>
  <c r="I155" i="9"/>
  <c r="E155" i="9"/>
  <c r="C155" i="9"/>
  <c r="B155" i="9"/>
  <c r="A155" i="9"/>
  <c r="W154" i="9"/>
  <c r="Q154" i="9"/>
  <c r="P154" i="9"/>
  <c r="R154" i="9" s="1"/>
  <c r="O154" i="9"/>
  <c r="J154" i="9"/>
  <c r="I154" i="9"/>
  <c r="E154" i="9"/>
  <c r="C154" i="9"/>
  <c r="B154" i="9"/>
  <c r="Z153" i="9"/>
  <c r="AA153" i="9" s="1"/>
  <c r="Y153" i="9"/>
  <c r="W153" i="9"/>
  <c r="P153" i="9"/>
  <c r="R153" i="9" s="1"/>
  <c r="O153" i="9"/>
  <c r="Q153" i="9" s="1"/>
  <c r="S153" i="9" s="1"/>
  <c r="J153" i="9"/>
  <c r="I153" i="9"/>
  <c r="E153" i="9"/>
  <c r="A153" i="9" s="1"/>
  <c r="C153" i="9"/>
  <c r="B153" i="9"/>
  <c r="W152" i="9"/>
  <c r="Y152" i="9" s="1"/>
  <c r="R152" i="9"/>
  <c r="Q152" i="9"/>
  <c r="S152" i="9" s="1"/>
  <c r="P152" i="9"/>
  <c r="O152" i="9"/>
  <c r="J152" i="9"/>
  <c r="I152" i="9"/>
  <c r="E152" i="9"/>
  <c r="C152" i="9"/>
  <c r="B152" i="9"/>
  <c r="W151" i="9"/>
  <c r="Y151" i="9" s="1"/>
  <c r="P151" i="9"/>
  <c r="R151" i="9" s="1"/>
  <c r="S151" i="9" s="1"/>
  <c r="O151" i="9"/>
  <c r="Q151" i="9" s="1"/>
  <c r="J151" i="9"/>
  <c r="I151" i="9"/>
  <c r="E151" i="9"/>
  <c r="A151" i="9" s="1"/>
  <c r="C151" i="9"/>
  <c r="B151" i="9"/>
  <c r="W150" i="9"/>
  <c r="P150" i="9"/>
  <c r="R150" i="9" s="1"/>
  <c r="O150" i="9"/>
  <c r="Q150" i="9" s="1"/>
  <c r="J150" i="9"/>
  <c r="I150" i="9"/>
  <c r="E150" i="9"/>
  <c r="C150" i="9"/>
  <c r="B150" i="9"/>
  <c r="W149" i="9"/>
  <c r="Y149" i="9" s="1"/>
  <c r="Z149" i="9" s="1"/>
  <c r="AA149" i="9" s="1"/>
  <c r="P149" i="9"/>
  <c r="R149" i="9" s="1"/>
  <c r="O149" i="9"/>
  <c r="Q149" i="9" s="1"/>
  <c r="J149" i="9"/>
  <c r="I149" i="9"/>
  <c r="E149" i="9"/>
  <c r="A149" i="9" s="1"/>
  <c r="C149" i="9"/>
  <c r="B149" i="9"/>
  <c r="W148" i="9"/>
  <c r="Y148" i="9" s="1"/>
  <c r="P148" i="9"/>
  <c r="R148" i="9" s="1"/>
  <c r="O148" i="9"/>
  <c r="Q148" i="9" s="1"/>
  <c r="S148" i="9" s="1"/>
  <c r="J148" i="9"/>
  <c r="I148" i="9"/>
  <c r="E148" i="9"/>
  <c r="C148" i="9"/>
  <c r="B148" i="9"/>
  <c r="W147" i="9"/>
  <c r="Y147" i="9" s="1"/>
  <c r="Z147" i="9" s="1"/>
  <c r="AA147" i="9" s="1"/>
  <c r="P147" i="9"/>
  <c r="R147" i="9" s="1"/>
  <c r="S147" i="9" s="1"/>
  <c r="O147" i="9"/>
  <c r="Q147" i="9" s="1"/>
  <c r="J147" i="9"/>
  <c r="I147" i="9"/>
  <c r="E147" i="9"/>
  <c r="A147" i="9" s="1"/>
  <c r="C147" i="9"/>
  <c r="B147" i="9"/>
  <c r="W146" i="9"/>
  <c r="P146" i="9"/>
  <c r="R146" i="9" s="1"/>
  <c r="O146" i="9"/>
  <c r="Q146" i="9" s="1"/>
  <c r="J146" i="9"/>
  <c r="I146" i="9"/>
  <c r="E146" i="9"/>
  <c r="C146" i="9"/>
  <c r="B146" i="9"/>
  <c r="W145" i="9"/>
  <c r="Y145" i="9" s="1"/>
  <c r="Z145" i="9" s="1"/>
  <c r="AA145" i="9" s="1"/>
  <c r="P145" i="9"/>
  <c r="R145" i="9" s="1"/>
  <c r="O145" i="9"/>
  <c r="Q145" i="9" s="1"/>
  <c r="J145" i="9"/>
  <c r="I145" i="9"/>
  <c r="E145" i="9"/>
  <c r="A145" i="9" s="1"/>
  <c r="C145" i="9"/>
  <c r="B145" i="9"/>
  <c r="W144" i="9"/>
  <c r="Y144" i="9" s="1"/>
  <c r="P144" i="9"/>
  <c r="R144" i="9" s="1"/>
  <c r="O144" i="9"/>
  <c r="Q144" i="9" s="1"/>
  <c r="S144" i="9" s="1"/>
  <c r="J144" i="9"/>
  <c r="I144" i="9"/>
  <c r="E144" i="9"/>
  <c r="C144" i="9"/>
  <c r="B144" i="9"/>
  <c r="W143" i="9"/>
  <c r="Y143" i="9" s="1"/>
  <c r="P143" i="9"/>
  <c r="R143" i="9" s="1"/>
  <c r="O143" i="9"/>
  <c r="Q143" i="9" s="1"/>
  <c r="S143" i="9" s="1"/>
  <c r="J143" i="9"/>
  <c r="I143" i="9"/>
  <c r="E143" i="9"/>
  <c r="A143" i="9" s="1"/>
  <c r="C143" i="9"/>
  <c r="B143" i="9"/>
  <c r="W142" i="9"/>
  <c r="Q142" i="9"/>
  <c r="P142" i="9"/>
  <c r="R142" i="9" s="1"/>
  <c r="O142" i="9"/>
  <c r="J142" i="9"/>
  <c r="I142" i="9"/>
  <c r="E142" i="9"/>
  <c r="A142" i="9" s="1"/>
  <c r="C142" i="9"/>
  <c r="B142" i="9"/>
  <c r="Y141" i="9"/>
  <c r="W141" i="9"/>
  <c r="P141" i="9"/>
  <c r="R141" i="9" s="1"/>
  <c r="S141" i="9" s="1"/>
  <c r="O141" i="9"/>
  <c r="Q141" i="9" s="1"/>
  <c r="J141" i="9"/>
  <c r="I141" i="9"/>
  <c r="E141" i="9"/>
  <c r="A141" i="9" s="1"/>
  <c r="C141" i="9"/>
  <c r="B141" i="9"/>
  <c r="W140" i="9"/>
  <c r="Q140" i="9"/>
  <c r="P140" i="9"/>
  <c r="R140" i="9" s="1"/>
  <c r="O140" i="9"/>
  <c r="J140" i="9"/>
  <c r="I140" i="9"/>
  <c r="E140" i="9"/>
  <c r="A140" i="9" s="1"/>
  <c r="C140" i="9"/>
  <c r="B140" i="9"/>
  <c r="W139" i="9"/>
  <c r="Y139" i="9" s="1"/>
  <c r="Z139" i="9" s="1"/>
  <c r="AA139" i="9" s="1"/>
  <c r="P139" i="9"/>
  <c r="R139" i="9" s="1"/>
  <c r="O139" i="9"/>
  <c r="Q139" i="9" s="1"/>
  <c r="J139" i="9"/>
  <c r="I139" i="9"/>
  <c r="E139" i="9"/>
  <c r="A139" i="9" s="1"/>
  <c r="C139" i="9"/>
  <c r="B139" i="9"/>
  <c r="W138" i="9"/>
  <c r="Q138" i="9"/>
  <c r="P138" i="9"/>
  <c r="R138" i="9" s="1"/>
  <c r="O138" i="9"/>
  <c r="J138" i="9"/>
  <c r="I138" i="9"/>
  <c r="E138" i="9"/>
  <c r="A138" i="9" s="1"/>
  <c r="C138" i="9"/>
  <c r="B138" i="9"/>
  <c r="W137" i="9"/>
  <c r="P137" i="9"/>
  <c r="R137" i="9" s="1"/>
  <c r="S137" i="9" s="1"/>
  <c r="O137" i="9"/>
  <c r="Q137" i="9" s="1"/>
  <c r="J137" i="9"/>
  <c r="I137" i="9"/>
  <c r="E137" i="9"/>
  <c r="A137" i="9" s="1"/>
  <c r="C137" i="9"/>
  <c r="B137" i="9"/>
  <c r="W136" i="9"/>
  <c r="Y136" i="9" s="1"/>
  <c r="Q136" i="9"/>
  <c r="P136" i="9"/>
  <c r="R136" i="9" s="1"/>
  <c r="O136" i="9"/>
  <c r="J136" i="9"/>
  <c r="I136" i="9"/>
  <c r="E136" i="9"/>
  <c r="A136" i="9" s="1"/>
  <c r="C136" i="9"/>
  <c r="B136" i="9"/>
  <c r="W135" i="9"/>
  <c r="Y135" i="9" s="1"/>
  <c r="Z135" i="9" s="1"/>
  <c r="AA135" i="9" s="1"/>
  <c r="R135" i="9"/>
  <c r="S135" i="9" s="1"/>
  <c r="P135" i="9"/>
  <c r="O135" i="9"/>
  <c r="Q135" i="9" s="1"/>
  <c r="J135" i="9"/>
  <c r="I135" i="9"/>
  <c r="E135" i="9"/>
  <c r="A135" i="9" s="1"/>
  <c r="C135" i="9"/>
  <c r="B135" i="9"/>
  <c r="W134" i="9"/>
  <c r="Y134" i="9" s="1"/>
  <c r="P134" i="9"/>
  <c r="R134" i="9" s="1"/>
  <c r="O134" i="9"/>
  <c r="Q134" i="9" s="1"/>
  <c r="J134" i="9"/>
  <c r="I134" i="9"/>
  <c r="E134" i="9"/>
  <c r="A134" i="9" s="1"/>
  <c r="C134" i="9"/>
  <c r="B134" i="9"/>
  <c r="W133" i="9"/>
  <c r="Y133" i="9" s="1"/>
  <c r="R133" i="9"/>
  <c r="S133" i="9" s="1"/>
  <c r="P133" i="9"/>
  <c r="O133" i="9"/>
  <c r="Q133" i="9" s="1"/>
  <c r="J133" i="9"/>
  <c r="I133" i="9"/>
  <c r="E133" i="9"/>
  <c r="A133" i="9" s="1"/>
  <c r="C133" i="9"/>
  <c r="B133" i="9"/>
  <c r="W132" i="9"/>
  <c r="Y132" i="9" s="1"/>
  <c r="P132" i="9"/>
  <c r="R132" i="9" s="1"/>
  <c r="O132" i="9"/>
  <c r="Q132" i="9" s="1"/>
  <c r="J132" i="9"/>
  <c r="I132" i="9"/>
  <c r="E132" i="9"/>
  <c r="A132" i="9" s="1"/>
  <c r="C132" i="9"/>
  <c r="B132" i="9"/>
  <c r="W131" i="9"/>
  <c r="Y131" i="9" s="1"/>
  <c r="P131" i="9"/>
  <c r="R131" i="9" s="1"/>
  <c r="S131" i="9" s="1"/>
  <c r="O131" i="9"/>
  <c r="Q131" i="9" s="1"/>
  <c r="J131" i="9"/>
  <c r="I131" i="9"/>
  <c r="E131" i="9"/>
  <c r="A131" i="9" s="1"/>
  <c r="C131" i="9"/>
  <c r="B131" i="9"/>
  <c r="W130" i="9"/>
  <c r="P130" i="9"/>
  <c r="R130" i="9" s="1"/>
  <c r="O130" i="9"/>
  <c r="Q130" i="9" s="1"/>
  <c r="J130" i="9"/>
  <c r="I130" i="9"/>
  <c r="E130" i="9"/>
  <c r="A130" i="9" s="1"/>
  <c r="C130" i="9"/>
  <c r="B130" i="9"/>
  <c r="W129" i="9"/>
  <c r="Y129" i="9" s="1"/>
  <c r="P129" i="9"/>
  <c r="R129" i="9" s="1"/>
  <c r="O129" i="9"/>
  <c r="Q129" i="9" s="1"/>
  <c r="J129" i="9"/>
  <c r="I129" i="9"/>
  <c r="E129" i="9"/>
  <c r="A129" i="9" s="1"/>
  <c r="C129" i="9"/>
  <c r="B129" i="9"/>
  <c r="W128" i="9"/>
  <c r="Q128" i="9"/>
  <c r="P128" i="9"/>
  <c r="R128" i="9" s="1"/>
  <c r="O128" i="9"/>
  <c r="J128" i="9"/>
  <c r="I128" i="9"/>
  <c r="E128" i="9"/>
  <c r="A128" i="9" s="1"/>
  <c r="C128" i="9"/>
  <c r="B128" i="9"/>
  <c r="W127" i="9"/>
  <c r="P127" i="9"/>
  <c r="R127" i="9" s="1"/>
  <c r="S127" i="9" s="1"/>
  <c r="O127" i="9"/>
  <c r="Q127" i="9" s="1"/>
  <c r="J127" i="9"/>
  <c r="I127" i="9"/>
  <c r="E127" i="9"/>
  <c r="A127" i="9" s="1"/>
  <c r="C127" i="9"/>
  <c r="B127" i="9"/>
  <c r="W126" i="9"/>
  <c r="Y126" i="9" s="1"/>
  <c r="Q126" i="9"/>
  <c r="P126" i="9"/>
  <c r="R126" i="9" s="1"/>
  <c r="O126" i="9"/>
  <c r="J126" i="9"/>
  <c r="I126" i="9"/>
  <c r="E126" i="9"/>
  <c r="A126" i="9" s="1"/>
  <c r="C126" i="9"/>
  <c r="B126" i="9"/>
  <c r="W125" i="9"/>
  <c r="Y125" i="9" s="1"/>
  <c r="P125" i="9"/>
  <c r="R125" i="9" s="1"/>
  <c r="S125" i="9" s="1"/>
  <c r="O125" i="9"/>
  <c r="Q125" i="9" s="1"/>
  <c r="J125" i="9"/>
  <c r="I125" i="9"/>
  <c r="E125" i="9"/>
  <c r="A125" i="9" s="1"/>
  <c r="C125" i="9"/>
  <c r="B125" i="9"/>
  <c r="W124" i="9"/>
  <c r="Y124" i="9" s="1"/>
  <c r="Q124" i="9"/>
  <c r="P124" i="9"/>
  <c r="R124" i="9" s="1"/>
  <c r="O124" i="9"/>
  <c r="J124" i="9"/>
  <c r="I124" i="9"/>
  <c r="E124" i="9"/>
  <c r="A124" i="9" s="1"/>
  <c r="C124" i="9"/>
  <c r="B124" i="9"/>
  <c r="W123" i="9"/>
  <c r="P123" i="9"/>
  <c r="R123" i="9" s="1"/>
  <c r="S123" i="9" s="1"/>
  <c r="O123" i="9"/>
  <c r="Q123" i="9" s="1"/>
  <c r="J123" i="9"/>
  <c r="I123" i="9"/>
  <c r="E123" i="9"/>
  <c r="A123" i="9" s="1"/>
  <c r="C123" i="9"/>
  <c r="B123" i="9"/>
  <c r="W122" i="9"/>
  <c r="Y122" i="9" s="1"/>
  <c r="Q122" i="9"/>
  <c r="P122" i="9"/>
  <c r="R122" i="9" s="1"/>
  <c r="O122" i="9"/>
  <c r="J122" i="9"/>
  <c r="I122" i="9"/>
  <c r="E122" i="9"/>
  <c r="A122" i="9" s="1"/>
  <c r="C122" i="9"/>
  <c r="B122" i="9"/>
  <c r="W121" i="9"/>
  <c r="Y121" i="9" s="1"/>
  <c r="Z121" i="9" s="1"/>
  <c r="AA121" i="9" s="1"/>
  <c r="R121" i="9"/>
  <c r="S121" i="9" s="1"/>
  <c r="P121" i="9"/>
  <c r="O121" i="9"/>
  <c r="Q121" i="9" s="1"/>
  <c r="J121" i="9"/>
  <c r="I121" i="9"/>
  <c r="E121" i="9"/>
  <c r="A121" i="9" s="1"/>
  <c r="C121" i="9"/>
  <c r="B121" i="9"/>
  <c r="W120" i="9"/>
  <c r="Y120" i="9" s="1"/>
  <c r="P120" i="9"/>
  <c r="R120" i="9" s="1"/>
  <c r="O120" i="9"/>
  <c r="Q120" i="9" s="1"/>
  <c r="J120" i="9"/>
  <c r="I120" i="9"/>
  <c r="E120" i="9"/>
  <c r="A120" i="9" s="1"/>
  <c r="C120" i="9"/>
  <c r="B120" i="9"/>
  <c r="W119" i="9"/>
  <c r="Y119" i="9" s="1"/>
  <c r="R119" i="9"/>
  <c r="S119" i="9" s="1"/>
  <c r="P119" i="9"/>
  <c r="O119" i="9"/>
  <c r="Q119" i="9" s="1"/>
  <c r="J119" i="9"/>
  <c r="I119" i="9"/>
  <c r="E119" i="9"/>
  <c r="A119" i="9" s="1"/>
  <c r="C119" i="9"/>
  <c r="B119" i="9"/>
  <c r="W118" i="9"/>
  <c r="Y118" i="9" s="1"/>
  <c r="P118" i="9"/>
  <c r="R118" i="9" s="1"/>
  <c r="O118" i="9"/>
  <c r="Q118" i="9" s="1"/>
  <c r="J118" i="9"/>
  <c r="I118" i="9"/>
  <c r="E118" i="9"/>
  <c r="A118" i="9" s="1"/>
  <c r="C118" i="9"/>
  <c r="B118" i="9"/>
  <c r="W117" i="9"/>
  <c r="Y117" i="9" s="1"/>
  <c r="R117" i="9"/>
  <c r="S117" i="9" s="1"/>
  <c r="P117" i="9"/>
  <c r="O117" i="9"/>
  <c r="Q117" i="9" s="1"/>
  <c r="J117" i="9"/>
  <c r="I117" i="9"/>
  <c r="E117" i="9"/>
  <c r="A117" i="9" s="1"/>
  <c r="C117" i="9"/>
  <c r="B117" i="9"/>
  <c r="W116" i="9"/>
  <c r="Y116" i="9" s="1"/>
  <c r="P116" i="9"/>
  <c r="R116" i="9" s="1"/>
  <c r="O116" i="9"/>
  <c r="Q116" i="9" s="1"/>
  <c r="J116" i="9"/>
  <c r="I116" i="9"/>
  <c r="E116" i="9"/>
  <c r="A116" i="9" s="1"/>
  <c r="C116" i="9"/>
  <c r="B116" i="9"/>
  <c r="W115" i="9"/>
  <c r="Y115" i="9" s="1"/>
  <c r="P115" i="9"/>
  <c r="R115" i="9" s="1"/>
  <c r="S115" i="9" s="1"/>
  <c r="O115" i="9"/>
  <c r="Q115" i="9" s="1"/>
  <c r="J115" i="9"/>
  <c r="I115" i="9"/>
  <c r="E115" i="9"/>
  <c r="A115" i="9" s="1"/>
  <c r="C115" i="9"/>
  <c r="B115" i="9"/>
  <c r="W114" i="9"/>
  <c r="P114" i="9"/>
  <c r="R114" i="9" s="1"/>
  <c r="O114" i="9"/>
  <c r="Q114" i="9" s="1"/>
  <c r="J114" i="9"/>
  <c r="I114" i="9"/>
  <c r="E114" i="9"/>
  <c r="A114" i="9" s="1"/>
  <c r="C114" i="9"/>
  <c r="B114" i="9"/>
  <c r="W113" i="9"/>
  <c r="R113" i="9"/>
  <c r="S113" i="9" s="1"/>
  <c r="P113" i="9"/>
  <c r="O113" i="9"/>
  <c r="Q113" i="9" s="1"/>
  <c r="J113" i="9"/>
  <c r="I113" i="9"/>
  <c r="E113" i="9"/>
  <c r="C113" i="9"/>
  <c r="B113" i="9"/>
  <c r="Z112" i="9"/>
  <c r="AA112" i="9" s="1"/>
  <c r="W112" i="9"/>
  <c r="Y112" i="9" s="1"/>
  <c r="P112" i="9"/>
  <c r="R112" i="9" s="1"/>
  <c r="O112" i="9"/>
  <c r="Q112" i="9" s="1"/>
  <c r="S112" i="9" s="1"/>
  <c r="J112" i="9"/>
  <c r="I112" i="9"/>
  <c r="E112" i="9"/>
  <c r="A112" i="9" s="1"/>
  <c r="C112" i="9"/>
  <c r="B112" i="9"/>
  <c r="W111" i="9"/>
  <c r="Y111" i="9" s="1"/>
  <c r="R111" i="9"/>
  <c r="P111" i="9"/>
  <c r="O111" i="9"/>
  <c r="Q111" i="9" s="1"/>
  <c r="S111" i="9" s="1"/>
  <c r="J111" i="9"/>
  <c r="I111" i="9"/>
  <c r="E111" i="9"/>
  <c r="C111" i="9"/>
  <c r="B111" i="9"/>
  <c r="W110" i="9"/>
  <c r="Y110" i="9" s="1"/>
  <c r="P110" i="9"/>
  <c r="R110" i="9" s="1"/>
  <c r="S110" i="9" s="1"/>
  <c r="O110" i="9"/>
  <c r="Q110" i="9" s="1"/>
  <c r="J110" i="9"/>
  <c r="I110" i="9"/>
  <c r="E110" i="9"/>
  <c r="C110" i="9"/>
  <c r="B110" i="9"/>
  <c r="A110" i="9"/>
  <c r="W109" i="9"/>
  <c r="P109" i="9"/>
  <c r="R109" i="9" s="1"/>
  <c r="O109" i="9"/>
  <c r="Q109" i="9" s="1"/>
  <c r="J109" i="9"/>
  <c r="I109" i="9"/>
  <c r="E109" i="9"/>
  <c r="C109" i="9"/>
  <c r="B109" i="9"/>
  <c r="W108" i="9"/>
  <c r="Y108" i="9" s="1"/>
  <c r="Z108" i="9" s="1"/>
  <c r="AA108" i="9" s="1"/>
  <c r="P108" i="9"/>
  <c r="R108" i="9" s="1"/>
  <c r="O108" i="9"/>
  <c r="Q108" i="9" s="1"/>
  <c r="S108" i="9" s="1"/>
  <c r="J108" i="9"/>
  <c r="I108" i="9"/>
  <c r="E108" i="9"/>
  <c r="C108" i="9"/>
  <c r="B108" i="9"/>
  <c r="A108" i="9"/>
  <c r="W107" i="9"/>
  <c r="Q107" i="9"/>
  <c r="S107" i="9" s="1"/>
  <c r="P107" i="9"/>
  <c r="R107" i="9" s="1"/>
  <c r="O107" i="9"/>
  <c r="J107" i="9"/>
  <c r="I107" i="9"/>
  <c r="E107" i="9"/>
  <c r="C107" i="9"/>
  <c r="B107" i="9"/>
  <c r="Z106" i="9"/>
  <c r="AA106" i="9" s="1"/>
  <c r="Y106" i="9"/>
  <c r="W106" i="9"/>
  <c r="P106" i="9"/>
  <c r="R106" i="9" s="1"/>
  <c r="O106" i="9"/>
  <c r="Q106" i="9" s="1"/>
  <c r="S106" i="9" s="1"/>
  <c r="J106" i="9"/>
  <c r="I106" i="9"/>
  <c r="E106" i="9"/>
  <c r="A106" i="9" s="1"/>
  <c r="C106" i="9"/>
  <c r="B106" i="9"/>
  <c r="W105" i="9"/>
  <c r="R105" i="9"/>
  <c r="P105" i="9"/>
  <c r="O105" i="9"/>
  <c r="Q105" i="9" s="1"/>
  <c r="J105" i="9"/>
  <c r="I105" i="9"/>
  <c r="E105" i="9"/>
  <c r="C105" i="9"/>
  <c r="B105" i="9"/>
  <c r="W104" i="9"/>
  <c r="P104" i="9"/>
  <c r="R104" i="9" s="1"/>
  <c r="O104" i="9"/>
  <c r="Q104" i="9" s="1"/>
  <c r="J104" i="9"/>
  <c r="I104" i="9"/>
  <c r="E104" i="9"/>
  <c r="Z104" i="9" s="1"/>
  <c r="AA104" i="9" s="1"/>
  <c r="C104" i="9"/>
  <c r="B104" i="9"/>
  <c r="W103" i="9"/>
  <c r="Y103" i="9" s="1"/>
  <c r="P103" i="9"/>
  <c r="R103" i="9" s="1"/>
  <c r="O103" i="9"/>
  <c r="Q103" i="9" s="1"/>
  <c r="S103" i="9" s="1"/>
  <c r="J103" i="9"/>
  <c r="I103" i="9"/>
  <c r="E103" i="9"/>
  <c r="C103" i="9"/>
  <c r="B103" i="9"/>
  <c r="Y102" i="9"/>
  <c r="W102" i="9"/>
  <c r="P102" i="9"/>
  <c r="R102" i="9" s="1"/>
  <c r="O102" i="9"/>
  <c r="Q102" i="9" s="1"/>
  <c r="S102" i="9" s="1"/>
  <c r="J102" i="9"/>
  <c r="I102" i="9"/>
  <c r="E102" i="9"/>
  <c r="A102" i="9" s="1"/>
  <c r="C102" i="9"/>
  <c r="B102" i="9"/>
  <c r="W101" i="9"/>
  <c r="R101" i="9"/>
  <c r="Q101" i="9"/>
  <c r="P101" i="9"/>
  <c r="O101" i="9"/>
  <c r="J101" i="9"/>
  <c r="I101" i="9"/>
  <c r="E101" i="9"/>
  <c r="A101" i="9" s="1"/>
  <c r="C101" i="9"/>
  <c r="B101" i="9"/>
  <c r="W100" i="9"/>
  <c r="P100" i="9"/>
  <c r="R100" i="9" s="1"/>
  <c r="S100" i="9" s="1"/>
  <c r="O100" i="9"/>
  <c r="Q100" i="9" s="1"/>
  <c r="J100" i="9"/>
  <c r="I100" i="9"/>
  <c r="E100" i="9"/>
  <c r="A100" i="9" s="1"/>
  <c r="C100" i="9"/>
  <c r="B100" i="9"/>
  <c r="W99" i="9"/>
  <c r="Y99" i="9" s="1"/>
  <c r="P99" i="9"/>
  <c r="R99" i="9" s="1"/>
  <c r="O99" i="9"/>
  <c r="Q99" i="9" s="1"/>
  <c r="S99" i="9" s="1"/>
  <c r="J99" i="9"/>
  <c r="I99" i="9"/>
  <c r="E99" i="9"/>
  <c r="A99" i="9" s="1"/>
  <c r="C99" i="9"/>
  <c r="B99" i="9"/>
  <c r="W98" i="9"/>
  <c r="Q98" i="9"/>
  <c r="P98" i="9"/>
  <c r="R98" i="9" s="1"/>
  <c r="O98" i="9"/>
  <c r="J98" i="9"/>
  <c r="I98" i="9"/>
  <c r="E98" i="9"/>
  <c r="A98" i="9" s="1"/>
  <c r="C98" i="9"/>
  <c r="B98" i="9"/>
  <c r="Y97" i="9"/>
  <c r="W97" i="9"/>
  <c r="R97" i="9"/>
  <c r="S97" i="9" s="1"/>
  <c r="P97" i="9"/>
  <c r="O97" i="9"/>
  <c r="Q97" i="9" s="1"/>
  <c r="J97" i="9"/>
  <c r="I97" i="9"/>
  <c r="E97" i="9"/>
  <c r="C97" i="9"/>
  <c r="B97" i="9"/>
  <c r="A97" i="9"/>
  <c r="W96" i="9"/>
  <c r="Y96" i="9" s="1"/>
  <c r="P96" i="9"/>
  <c r="R96" i="9" s="1"/>
  <c r="S96" i="9" s="1"/>
  <c r="O96" i="9"/>
  <c r="Q96" i="9" s="1"/>
  <c r="J96" i="9"/>
  <c r="I96" i="9"/>
  <c r="E96" i="9"/>
  <c r="Z96" i="9" s="1"/>
  <c r="AA96" i="9" s="1"/>
  <c r="C96" i="9"/>
  <c r="B96" i="9"/>
  <c r="W95" i="9"/>
  <c r="Y95" i="9" s="1"/>
  <c r="P95" i="9"/>
  <c r="R95" i="9" s="1"/>
  <c r="O95" i="9"/>
  <c r="Q95" i="9" s="1"/>
  <c r="S95" i="9" s="1"/>
  <c r="J95" i="9"/>
  <c r="I95" i="9"/>
  <c r="E95" i="9"/>
  <c r="A95" i="9" s="1"/>
  <c r="C95" i="9"/>
  <c r="B95" i="9"/>
  <c r="W94" i="9"/>
  <c r="Y94" i="9" s="1"/>
  <c r="Q94" i="9"/>
  <c r="P94" i="9"/>
  <c r="R94" i="9" s="1"/>
  <c r="O94" i="9"/>
  <c r="J94" i="9"/>
  <c r="I94" i="9"/>
  <c r="E94" i="9"/>
  <c r="Z94" i="9" s="1"/>
  <c r="AA94" i="9" s="1"/>
  <c r="C94" i="9"/>
  <c r="B94" i="9"/>
  <c r="AA93" i="9"/>
  <c r="W93" i="9"/>
  <c r="Y93" i="9" s="1"/>
  <c r="R93" i="9"/>
  <c r="P93" i="9"/>
  <c r="O93" i="9"/>
  <c r="Q93" i="9" s="1"/>
  <c r="J93" i="9"/>
  <c r="I93" i="9"/>
  <c r="E93" i="9"/>
  <c r="Z93" i="9" s="1"/>
  <c r="C93" i="9"/>
  <c r="B93" i="9"/>
  <c r="A93" i="9"/>
  <c r="W92" i="9"/>
  <c r="Y92" i="9" s="1"/>
  <c r="P92" i="9"/>
  <c r="R92" i="9" s="1"/>
  <c r="O92" i="9"/>
  <c r="Q92" i="9" s="1"/>
  <c r="S92" i="9" s="1"/>
  <c r="J92" i="9"/>
  <c r="I92" i="9"/>
  <c r="E92" i="9"/>
  <c r="Z92" i="9" s="1"/>
  <c r="AA92" i="9" s="1"/>
  <c r="C92" i="9"/>
  <c r="B92" i="9"/>
  <c r="A92" i="9"/>
  <c r="W91" i="9"/>
  <c r="Y91" i="9" s="1"/>
  <c r="R91" i="9"/>
  <c r="P91" i="9"/>
  <c r="O91" i="9"/>
  <c r="Q91" i="9" s="1"/>
  <c r="J91" i="9"/>
  <c r="I91" i="9"/>
  <c r="E91" i="9"/>
  <c r="A91" i="9" s="1"/>
  <c r="C91" i="9"/>
  <c r="B91" i="9"/>
  <c r="Y90" i="9"/>
  <c r="W90" i="9"/>
  <c r="Q90" i="9"/>
  <c r="S90" i="9" s="1"/>
  <c r="P90" i="9"/>
  <c r="R90" i="9" s="1"/>
  <c r="O90" i="9"/>
  <c r="J90" i="9"/>
  <c r="I90" i="9"/>
  <c r="E90" i="9"/>
  <c r="Z90" i="9" s="1"/>
  <c r="AA90" i="9" s="1"/>
  <c r="C90" i="9"/>
  <c r="B90" i="9"/>
  <c r="A90" i="9"/>
  <c r="W89" i="9"/>
  <c r="Y89" i="9" s="1"/>
  <c r="P89" i="9"/>
  <c r="R89" i="9" s="1"/>
  <c r="O89" i="9"/>
  <c r="Q89" i="9" s="1"/>
  <c r="S89" i="9" s="1"/>
  <c r="J89" i="9"/>
  <c r="I89" i="9"/>
  <c r="E89" i="9"/>
  <c r="C89" i="9"/>
  <c r="B89" i="9"/>
  <c r="W88" i="9"/>
  <c r="Z88" i="9" s="1"/>
  <c r="AA88" i="9" s="1"/>
  <c r="P88" i="9"/>
  <c r="R88" i="9" s="1"/>
  <c r="O88" i="9"/>
  <c r="Q88" i="9" s="1"/>
  <c r="S88" i="9" s="1"/>
  <c r="J88" i="9"/>
  <c r="I88" i="9"/>
  <c r="E88" i="9"/>
  <c r="C88" i="9"/>
  <c r="B88" i="9"/>
  <c r="A88" i="9"/>
  <c r="W87" i="9"/>
  <c r="Q87" i="9"/>
  <c r="P87" i="9"/>
  <c r="R87" i="9" s="1"/>
  <c r="O87" i="9"/>
  <c r="J87" i="9"/>
  <c r="I87" i="9"/>
  <c r="E87" i="9"/>
  <c r="A87" i="9" s="1"/>
  <c r="C87" i="9"/>
  <c r="B87" i="9"/>
  <c r="W86" i="9"/>
  <c r="Y86" i="9" s="1"/>
  <c r="Q86" i="9"/>
  <c r="S86" i="9" s="1"/>
  <c r="P86" i="9"/>
  <c r="R86" i="9" s="1"/>
  <c r="O86" i="9"/>
  <c r="J86" i="9"/>
  <c r="I86" i="9"/>
  <c r="E86" i="9"/>
  <c r="C86" i="9"/>
  <c r="B86" i="9"/>
  <c r="A86" i="9"/>
  <c r="W85" i="9"/>
  <c r="P85" i="9"/>
  <c r="R85" i="9" s="1"/>
  <c r="O85" i="9"/>
  <c r="Q85" i="9" s="1"/>
  <c r="J85" i="9"/>
  <c r="I85" i="9"/>
  <c r="E85" i="9"/>
  <c r="C85" i="9"/>
  <c r="B85" i="9"/>
  <c r="W84" i="9"/>
  <c r="P84" i="9"/>
  <c r="R84" i="9" s="1"/>
  <c r="O84" i="9"/>
  <c r="Q84" i="9" s="1"/>
  <c r="J84" i="9"/>
  <c r="I84" i="9"/>
  <c r="E84" i="9"/>
  <c r="A84" i="9" s="1"/>
  <c r="C84" i="9"/>
  <c r="B84" i="9"/>
  <c r="W83" i="9"/>
  <c r="R83" i="9"/>
  <c r="P83" i="9"/>
  <c r="O83" i="9"/>
  <c r="Q83" i="9" s="1"/>
  <c r="S83" i="9" s="1"/>
  <c r="J83" i="9"/>
  <c r="I83" i="9"/>
  <c r="E83" i="9"/>
  <c r="A83" i="9" s="1"/>
  <c r="C83" i="9"/>
  <c r="B83" i="9"/>
  <c r="Y82" i="9"/>
  <c r="W82" i="9"/>
  <c r="P82" i="9"/>
  <c r="R82" i="9" s="1"/>
  <c r="O82" i="9"/>
  <c r="Q82" i="9" s="1"/>
  <c r="S82" i="9" s="1"/>
  <c r="J82" i="9"/>
  <c r="I82" i="9"/>
  <c r="E82" i="9"/>
  <c r="Z82" i="9" s="1"/>
  <c r="AA82" i="9" s="1"/>
  <c r="C82" i="9"/>
  <c r="B82" i="9"/>
  <c r="A82" i="9"/>
  <c r="W81" i="9"/>
  <c r="Y81" i="9" s="1"/>
  <c r="R81" i="9"/>
  <c r="P81" i="9"/>
  <c r="O81" i="9"/>
  <c r="Q81" i="9" s="1"/>
  <c r="S81" i="9" s="1"/>
  <c r="J81" i="9"/>
  <c r="I81" i="9"/>
  <c r="E81" i="9"/>
  <c r="C81" i="9"/>
  <c r="B81" i="9"/>
  <c r="A81" i="9"/>
  <c r="Y80" i="9"/>
  <c r="W80" i="9"/>
  <c r="P80" i="9"/>
  <c r="R80" i="9" s="1"/>
  <c r="O80" i="9"/>
  <c r="Q80" i="9" s="1"/>
  <c r="S80" i="9" s="1"/>
  <c r="J80" i="9"/>
  <c r="I80" i="9"/>
  <c r="E80" i="9"/>
  <c r="Z80" i="9" s="1"/>
  <c r="AA80" i="9" s="1"/>
  <c r="C80" i="9"/>
  <c r="B80" i="9"/>
  <c r="A80" i="9"/>
  <c r="W79" i="9"/>
  <c r="R79" i="9"/>
  <c r="P79" i="9"/>
  <c r="O79" i="9"/>
  <c r="Q79" i="9" s="1"/>
  <c r="S79" i="9" s="1"/>
  <c r="J79" i="9"/>
  <c r="I79" i="9"/>
  <c r="E79" i="9"/>
  <c r="A79" i="9" s="1"/>
  <c r="C79" i="9"/>
  <c r="B79" i="9"/>
  <c r="Y78" i="9"/>
  <c r="W78" i="9"/>
  <c r="P78" i="9"/>
  <c r="R78" i="9" s="1"/>
  <c r="O78" i="9"/>
  <c r="Q78" i="9" s="1"/>
  <c r="J78" i="9"/>
  <c r="I78" i="9"/>
  <c r="E78" i="9"/>
  <c r="Z78" i="9" s="1"/>
  <c r="AA78" i="9" s="1"/>
  <c r="C78" i="9"/>
  <c r="B78" i="9"/>
  <c r="A78" i="9"/>
  <c r="Y77" i="9"/>
  <c r="W77" i="9"/>
  <c r="R77" i="9"/>
  <c r="P77" i="9"/>
  <c r="O77" i="9"/>
  <c r="Q77" i="9" s="1"/>
  <c r="S77" i="9" s="1"/>
  <c r="J77" i="9"/>
  <c r="I77" i="9"/>
  <c r="E77" i="9"/>
  <c r="Z77" i="9" s="1"/>
  <c r="AA77" i="9" s="1"/>
  <c r="C77" i="9"/>
  <c r="B77" i="9"/>
  <c r="A77" i="9"/>
  <c r="Y76" i="9"/>
  <c r="W76" i="9"/>
  <c r="P76" i="9"/>
  <c r="R76" i="9" s="1"/>
  <c r="O76" i="9"/>
  <c r="Q76" i="9" s="1"/>
  <c r="J76" i="9"/>
  <c r="I76" i="9"/>
  <c r="E76" i="9"/>
  <c r="Z76" i="9" s="1"/>
  <c r="AA76" i="9" s="1"/>
  <c r="C76" i="9"/>
  <c r="B76" i="9"/>
  <c r="W75" i="9"/>
  <c r="Y75" i="9" s="1"/>
  <c r="R75" i="9"/>
  <c r="Q75" i="9"/>
  <c r="S75" i="9" s="1"/>
  <c r="P75" i="9"/>
  <c r="O75" i="9"/>
  <c r="J75" i="9"/>
  <c r="I75" i="9"/>
  <c r="E75" i="9"/>
  <c r="C75" i="9"/>
  <c r="B75" i="9"/>
  <c r="A75" i="9"/>
  <c r="W74" i="9"/>
  <c r="Y74" i="9" s="1"/>
  <c r="P74" i="9"/>
  <c r="R74" i="9" s="1"/>
  <c r="O74" i="9"/>
  <c r="Q74" i="9" s="1"/>
  <c r="S74" i="9" s="1"/>
  <c r="J74" i="9"/>
  <c r="I74" i="9"/>
  <c r="E74" i="9"/>
  <c r="Z74" i="9" s="1"/>
  <c r="AA74" i="9" s="1"/>
  <c r="C74" i="9"/>
  <c r="B74" i="9"/>
  <c r="Y73" i="9"/>
  <c r="W73" i="9"/>
  <c r="R73" i="9"/>
  <c r="P73" i="9"/>
  <c r="O73" i="9"/>
  <c r="Q73" i="9" s="1"/>
  <c r="J73" i="9"/>
  <c r="I73" i="9"/>
  <c r="E73" i="9"/>
  <c r="C73" i="9"/>
  <c r="B73" i="9"/>
  <c r="A73" i="9"/>
  <c r="W72" i="9"/>
  <c r="P72" i="9"/>
  <c r="R72" i="9" s="1"/>
  <c r="O72" i="9"/>
  <c r="Q72" i="9" s="1"/>
  <c r="J72" i="9"/>
  <c r="I72" i="9"/>
  <c r="E72" i="9"/>
  <c r="Y72" i="9" s="1"/>
  <c r="C72" i="9"/>
  <c r="B72" i="9"/>
  <c r="W71" i="9"/>
  <c r="Y71" i="9" s="1"/>
  <c r="P71" i="9"/>
  <c r="R71" i="9" s="1"/>
  <c r="O71" i="9"/>
  <c r="Q71" i="9" s="1"/>
  <c r="J71" i="9"/>
  <c r="I71" i="9"/>
  <c r="E71" i="9"/>
  <c r="C71" i="9"/>
  <c r="B71" i="9"/>
  <c r="W70" i="9"/>
  <c r="Y70" i="9" s="1"/>
  <c r="P70" i="9"/>
  <c r="R70" i="9" s="1"/>
  <c r="O70" i="9"/>
  <c r="Q70" i="9" s="1"/>
  <c r="S70" i="9" s="1"/>
  <c r="J70" i="9"/>
  <c r="I70" i="9"/>
  <c r="E70" i="9"/>
  <c r="Z70" i="9" s="1"/>
  <c r="AA70" i="9" s="1"/>
  <c r="C70" i="9"/>
  <c r="B70" i="9"/>
  <c r="W69" i="9"/>
  <c r="R69" i="9"/>
  <c r="Q69" i="9"/>
  <c r="P69" i="9"/>
  <c r="O69" i="9"/>
  <c r="J69" i="9"/>
  <c r="I69" i="9"/>
  <c r="E69" i="9"/>
  <c r="C69" i="9"/>
  <c r="B69" i="9"/>
  <c r="W68" i="9"/>
  <c r="Y68" i="9" s="1"/>
  <c r="Z68" i="9" s="1"/>
  <c r="AA68" i="9" s="1"/>
  <c r="P68" i="9"/>
  <c r="R68" i="9" s="1"/>
  <c r="O68" i="9"/>
  <c r="Q68" i="9" s="1"/>
  <c r="S68" i="9" s="1"/>
  <c r="J68" i="9"/>
  <c r="I68" i="9"/>
  <c r="E68" i="9"/>
  <c r="C68" i="9"/>
  <c r="B68" i="9"/>
  <c r="A68" i="9"/>
  <c r="W67" i="9"/>
  <c r="R67" i="9"/>
  <c r="P67" i="9"/>
  <c r="O67" i="9"/>
  <c r="Q67" i="9" s="1"/>
  <c r="S67" i="9" s="1"/>
  <c r="J67" i="9"/>
  <c r="I67" i="9"/>
  <c r="E67" i="9"/>
  <c r="C67" i="9"/>
  <c r="B67" i="9"/>
  <c r="Y66" i="9"/>
  <c r="W66" i="9"/>
  <c r="S66" i="9"/>
  <c r="P66" i="9"/>
  <c r="R66" i="9" s="1"/>
  <c r="O66" i="9"/>
  <c r="Q66" i="9" s="1"/>
  <c r="J66" i="9"/>
  <c r="I66" i="9"/>
  <c r="E66" i="9"/>
  <c r="Z66" i="9" s="1"/>
  <c r="AA66" i="9" s="1"/>
  <c r="C66" i="9"/>
  <c r="B66" i="9"/>
  <c r="A66" i="9"/>
  <c r="W65" i="9"/>
  <c r="Q65" i="9"/>
  <c r="P65" i="9"/>
  <c r="R65" i="9" s="1"/>
  <c r="O65" i="9"/>
  <c r="J65" i="9"/>
  <c r="I65" i="9"/>
  <c r="E65" i="9"/>
  <c r="C65" i="9"/>
  <c r="B65" i="9"/>
  <c r="W64" i="9"/>
  <c r="P64" i="9"/>
  <c r="R64" i="9" s="1"/>
  <c r="O64" i="9"/>
  <c r="Q64" i="9" s="1"/>
  <c r="J64" i="9"/>
  <c r="I64" i="9"/>
  <c r="E64" i="9"/>
  <c r="A64" i="9" s="1"/>
  <c r="C64" i="9"/>
  <c r="B64" i="9"/>
  <c r="W63" i="9"/>
  <c r="P63" i="9"/>
  <c r="R63" i="9" s="1"/>
  <c r="O63" i="9"/>
  <c r="Q63" i="9" s="1"/>
  <c r="J63" i="9"/>
  <c r="I63" i="9"/>
  <c r="E63" i="9"/>
  <c r="A63" i="9" s="1"/>
  <c r="C63" i="9"/>
  <c r="B63" i="9"/>
  <c r="W62" i="9"/>
  <c r="Y62" i="9" s="1"/>
  <c r="P62" i="9"/>
  <c r="R62" i="9" s="1"/>
  <c r="O62" i="9"/>
  <c r="Q62" i="9" s="1"/>
  <c r="J62" i="9"/>
  <c r="I62" i="9"/>
  <c r="E62" i="9"/>
  <c r="C62" i="9"/>
  <c r="B62" i="9"/>
  <c r="A62" i="9"/>
  <c r="W61" i="9"/>
  <c r="P61" i="9"/>
  <c r="R61" i="9" s="1"/>
  <c r="O61" i="9"/>
  <c r="Q61" i="9" s="1"/>
  <c r="J61" i="9"/>
  <c r="I61" i="9"/>
  <c r="E61" i="9"/>
  <c r="A61" i="9" s="1"/>
  <c r="C61" i="9"/>
  <c r="B61" i="9"/>
  <c r="W60" i="9"/>
  <c r="Y60" i="9" s="1"/>
  <c r="P60" i="9"/>
  <c r="R60" i="9" s="1"/>
  <c r="O60" i="9"/>
  <c r="Q60" i="9" s="1"/>
  <c r="S60" i="9" s="1"/>
  <c r="J60" i="9"/>
  <c r="I60" i="9"/>
  <c r="E60" i="9"/>
  <c r="C60" i="9"/>
  <c r="B60" i="9"/>
  <c r="A60" i="9"/>
  <c r="W59" i="9"/>
  <c r="R59" i="9"/>
  <c r="P59" i="9"/>
  <c r="O59" i="9"/>
  <c r="Q59" i="9" s="1"/>
  <c r="J59" i="9"/>
  <c r="I59" i="9"/>
  <c r="E59" i="9"/>
  <c r="A59" i="9" s="1"/>
  <c r="C59" i="9"/>
  <c r="B59" i="9"/>
  <c r="W58" i="9"/>
  <c r="P58" i="9"/>
  <c r="R58" i="9" s="1"/>
  <c r="O58" i="9"/>
  <c r="Q58" i="9" s="1"/>
  <c r="J58" i="9"/>
  <c r="I58" i="9"/>
  <c r="E58" i="9"/>
  <c r="A58" i="9" s="1"/>
  <c r="C58" i="9"/>
  <c r="B58" i="9"/>
  <c r="W57" i="9"/>
  <c r="R57" i="9"/>
  <c r="P57" i="9"/>
  <c r="O57" i="9"/>
  <c r="Q57" i="9" s="1"/>
  <c r="J57" i="9"/>
  <c r="I57" i="9"/>
  <c r="E57" i="9"/>
  <c r="A57" i="9" s="1"/>
  <c r="C57" i="9"/>
  <c r="B57" i="9"/>
  <c r="W56" i="9"/>
  <c r="P56" i="9"/>
  <c r="R56" i="9" s="1"/>
  <c r="O56" i="9"/>
  <c r="Q56" i="9" s="1"/>
  <c r="J56" i="9"/>
  <c r="I56" i="9"/>
  <c r="E56" i="9"/>
  <c r="A56" i="9" s="1"/>
  <c r="C56" i="9"/>
  <c r="B56" i="9"/>
  <c r="W55" i="9"/>
  <c r="R55" i="9"/>
  <c r="Q55" i="9"/>
  <c r="P55" i="9"/>
  <c r="O55" i="9"/>
  <c r="J55" i="9"/>
  <c r="I55" i="9"/>
  <c r="E55" i="9"/>
  <c r="A55" i="9" s="1"/>
  <c r="C55" i="9"/>
  <c r="B55" i="9"/>
  <c r="W54" i="9"/>
  <c r="Y54" i="9" s="1"/>
  <c r="P54" i="9"/>
  <c r="R54" i="9" s="1"/>
  <c r="O54" i="9"/>
  <c r="Q54" i="9" s="1"/>
  <c r="J54" i="9"/>
  <c r="I54" i="9"/>
  <c r="E54" i="9"/>
  <c r="C54" i="9"/>
  <c r="B54" i="9"/>
  <c r="A54" i="9"/>
  <c r="W53" i="9"/>
  <c r="R53" i="9"/>
  <c r="Q53" i="9"/>
  <c r="P53" i="9"/>
  <c r="O53" i="9"/>
  <c r="J53" i="9"/>
  <c r="I53" i="9"/>
  <c r="E53" i="9"/>
  <c r="A53" i="9" s="1"/>
  <c r="C53" i="9"/>
  <c r="B53" i="9"/>
  <c r="W52" i="9"/>
  <c r="Y52" i="9" s="1"/>
  <c r="P52" i="9"/>
  <c r="R52" i="9" s="1"/>
  <c r="O52" i="9"/>
  <c r="Q52" i="9" s="1"/>
  <c r="S52" i="9" s="1"/>
  <c r="J52" i="9"/>
  <c r="I52" i="9"/>
  <c r="E52" i="9"/>
  <c r="C52" i="9"/>
  <c r="B52" i="9"/>
  <c r="A52" i="9"/>
  <c r="W51" i="9"/>
  <c r="Q51" i="9"/>
  <c r="P51" i="9"/>
  <c r="R51" i="9" s="1"/>
  <c r="O51" i="9"/>
  <c r="J51" i="9"/>
  <c r="I51" i="9"/>
  <c r="E51" i="9"/>
  <c r="A51" i="9" s="1"/>
  <c r="C51" i="9"/>
  <c r="B51" i="9"/>
  <c r="W50" i="9"/>
  <c r="P50" i="9"/>
  <c r="R50" i="9" s="1"/>
  <c r="O50" i="9"/>
  <c r="Q50" i="9" s="1"/>
  <c r="J50" i="9"/>
  <c r="I50" i="9"/>
  <c r="E50" i="9"/>
  <c r="A50" i="9" s="1"/>
  <c r="C50" i="9"/>
  <c r="B50" i="9"/>
  <c r="W49" i="9"/>
  <c r="Q49" i="9"/>
  <c r="P49" i="9"/>
  <c r="R49" i="9" s="1"/>
  <c r="O49" i="9"/>
  <c r="J49" i="9"/>
  <c r="I49" i="9"/>
  <c r="E49" i="9"/>
  <c r="A49" i="9" s="1"/>
  <c r="C49" i="9"/>
  <c r="B49" i="9"/>
  <c r="W48" i="9"/>
  <c r="P48" i="9"/>
  <c r="R48" i="9" s="1"/>
  <c r="O48" i="9"/>
  <c r="Q48" i="9" s="1"/>
  <c r="J48" i="9"/>
  <c r="I48" i="9"/>
  <c r="E48" i="9"/>
  <c r="A48" i="9" s="1"/>
  <c r="C48" i="9"/>
  <c r="B48" i="9"/>
  <c r="W47" i="9"/>
  <c r="P47" i="9"/>
  <c r="R47" i="9" s="1"/>
  <c r="O47" i="9"/>
  <c r="Q47" i="9" s="1"/>
  <c r="J47" i="9"/>
  <c r="I47" i="9"/>
  <c r="E47" i="9"/>
  <c r="A47" i="9" s="1"/>
  <c r="C47" i="9"/>
  <c r="B47" i="9"/>
  <c r="W46" i="9"/>
  <c r="Z46" i="9" s="1"/>
  <c r="AA46" i="9" s="1"/>
  <c r="P46" i="9"/>
  <c r="R46" i="9" s="1"/>
  <c r="O46" i="9"/>
  <c r="Q46" i="9" s="1"/>
  <c r="J46" i="9"/>
  <c r="I46" i="9"/>
  <c r="E46" i="9"/>
  <c r="C46" i="9"/>
  <c r="B46" i="9"/>
  <c r="A46" i="9"/>
  <c r="W45" i="9"/>
  <c r="Q45" i="9"/>
  <c r="P45" i="9"/>
  <c r="R45" i="9" s="1"/>
  <c r="O45" i="9"/>
  <c r="J45" i="9"/>
  <c r="I45" i="9"/>
  <c r="E45" i="9"/>
  <c r="C45" i="9"/>
  <c r="B45" i="9"/>
  <c r="Y44" i="9"/>
  <c r="W44" i="9"/>
  <c r="P44" i="9"/>
  <c r="R44" i="9" s="1"/>
  <c r="O44" i="9"/>
  <c r="Q44" i="9" s="1"/>
  <c r="J44" i="9"/>
  <c r="I44" i="9"/>
  <c r="E44" i="9"/>
  <c r="Z44" i="9" s="1"/>
  <c r="AA44" i="9" s="1"/>
  <c r="C44" i="9"/>
  <c r="B44" i="9"/>
  <c r="W43" i="9"/>
  <c r="R43" i="9"/>
  <c r="Q43" i="9"/>
  <c r="S43" i="9" s="1"/>
  <c r="P43" i="9"/>
  <c r="O43" i="9"/>
  <c r="J43" i="9"/>
  <c r="I43" i="9"/>
  <c r="E43" i="9"/>
  <c r="C43" i="9"/>
  <c r="B43" i="9"/>
  <c r="W42" i="9"/>
  <c r="Y42" i="9" s="1"/>
  <c r="Z42" i="9" s="1"/>
  <c r="AA42" i="9" s="1"/>
  <c r="P42" i="9"/>
  <c r="R42" i="9" s="1"/>
  <c r="O42" i="9"/>
  <c r="Q42" i="9" s="1"/>
  <c r="J42" i="9"/>
  <c r="I42" i="9"/>
  <c r="E42" i="9"/>
  <c r="C42" i="9"/>
  <c r="B42" i="9"/>
  <c r="A42" i="9"/>
  <c r="W41" i="9"/>
  <c r="R41" i="9"/>
  <c r="P41" i="9"/>
  <c r="O41" i="9"/>
  <c r="Q41" i="9" s="1"/>
  <c r="J41" i="9"/>
  <c r="I41" i="9"/>
  <c r="E41" i="9"/>
  <c r="C41" i="9"/>
  <c r="B41" i="9"/>
  <c r="W40" i="9"/>
  <c r="P40" i="9"/>
  <c r="R40" i="9" s="1"/>
  <c r="O40" i="9"/>
  <c r="Q40" i="9" s="1"/>
  <c r="J40" i="9"/>
  <c r="I40" i="9"/>
  <c r="E40" i="9"/>
  <c r="Y40" i="9" s="1"/>
  <c r="C40" i="9"/>
  <c r="B40" i="9"/>
  <c r="W39" i="9"/>
  <c r="Y39" i="9" s="1"/>
  <c r="P39" i="9"/>
  <c r="R39" i="9" s="1"/>
  <c r="O39" i="9"/>
  <c r="Q39" i="9" s="1"/>
  <c r="J39" i="9"/>
  <c r="I39" i="9"/>
  <c r="E39" i="9"/>
  <c r="C39" i="9"/>
  <c r="B39" i="9"/>
  <c r="W38" i="9"/>
  <c r="Z38" i="9" s="1"/>
  <c r="AA38" i="9" s="1"/>
  <c r="P38" i="9"/>
  <c r="R38" i="9" s="1"/>
  <c r="O38" i="9"/>
  <c r="Q38" i="9" s="1"/>
  <c r="J38" i="9"/>
  <c r="I38" i="9"/>
  <c r="E38" i="9"/>
  <c r="C38" i="9"/>
  <c r="B38" i="9"/>
  <c r="A38" i="9"/>
  <c r="W37" i="9"/>
  <c r="Q37" i="9"/>
  <c r="P37" i="9"/>
  <c r="R37" i="9" s="1"/>
  <c r="O37" i="9"/>
  <c r="J37" i="9"/>
  <c r="I37" i="9"/>
  <c r="E37" i="9"/>
  <c r="C37" i="9"/>
  <c r="B37" i="9"/>
  <c r="Y36" i="9"/>
  <c r="W36" i="9"/>
  <c r="P36" i="9"/>
  <c r="R36" i="9" s="1"/>
  <c r="O36" i="9"/>
  <c r="Q36" i="9" s="1"/>
  <c r="J36" i="9"/>
  <c r="I36" i="9"/>
  <c r="E36" i="9"/>
  <c r="Z36" i="9" s="1"/>
  <c r="AA36" i="9" s="1"/>
  <c r="C36" i="9"/>
  <c r="B36" i="9"/>
  <c r="W35" i="9"/>
  <c r="R35" i="9"/>
  <c r="Q35" i="9"/>
  <c r="S35" i="9" s="1"/>
  <c r="P35" i="9"/>
  <c r="O35" i="9"/>
  <c r="J35" i="9"/>
  <c r="I35" i="9"/>
  <c r="E35" i="9"/>
  <c r="C35" i="9"/>
  <c r="B35" i="9"/>
  <c r="Z34" i="9"/>
  <c r="AA34" i="9" s="1"/>
  <c r="W34" i="9"/>
  <c r="Y34" i="9" s="1"/>
  <c r="P34" i="9"/>
  <c r="R34" i="9" s="1"/>
  <c r="O34" i="9"/>
  <c r="Q34" i="9" s="1"/>
  <c r="J34" i="9"/>
  <c r="I34" i="9"/>
  <c r="E34" i="9"/>
  <c r="C34" i="9"/>
  <c r="B34" i="9"/>
  <c r="A34" i="9"/>
  <c r="W33" i="9"/>
  <c r="R33" i="9"/>
  <c r="P33" i="9"/>
  <c r="O33" i="9"/>
  <c r="Q33" i="9" s="1"/>
  <c r="J33" i="9"/>
  <c r="I33" i="9"/>
  <c r="E33" i="9"/>
  <c r="C33" i="9"/>
  <c r="B33" i="9"/>
  <c r="W32" i="9"/>
  <c r="P32" i="9"/>
  <c r="R32" i="9" s="1"/>
  <c r="O32" i="9"/>
  <c r="Q32" i="9" s="1"/>
  <c r="J32" i="9"/>
  <c r="I32" i="9"/>
  <c r="E32" i="9"/>
  <c r="Y32" i="9" s="1"/>
  <c r="C32" i="9"/>
  <c r="B32" i="9"/>
  <c r="W31" i="9"/>
  <c r="Y31" i="9" s="1"/>
  <c r="P31" i="9"/>
  <c r="R31" i="9" s="1"/>
  <c r="O31" i="9"/>
  <c r="Q31" i="9" s="1"/>
  <c r="J31" i="9"/>
  <c r="I31" i="9"/>
  <c r="E31" i="9"/>
  <c r="C31" i="9"/>
  <c r="B31" i="9"/>
  <c r="W30" i="9"/>
  <c r="Z30" i="9" s="1"/>
  <c r="AA30" i="9" s="1"/>
  <c r="P30" i="9"/>
  <c r="R30" i="9" s="1"/>
  <c r="O30" i="9"/>
  <c r="Q30" i="9" s="1"/>
  <c r="J30" i="9"/>
  <c r="I30" i="9"/>
  <c r="E30" i="9"/>
  <c r="C30" i="9"/>
  <c r="B30" i="9"/>
  <c r="A30" i="9"/>
  <c r="W29" i="9"/>
  <c r="Q29" i="9"/>
  <c r="P29" i="9"/>
  <c r="R29" i="9" s="1"/>
  <c r="O29" i="9"/>
  <c r="J29" i="9"/>
  <c r="I29" i="9"/>
  <c r="E29" i="9"/>
  <c r="C29" i="9"/>
  <c r="B29" i="9"/>
  <c r="J28" i="9"/>
  <c r="I28" i="9"/>
  <c r="G28" i="9"/>
  <c r="F28" i="9"/>
  <c r="E28" i="9"/>
  <c r="P27" i="9"/>
  <c r="J27" i="9"/>
  <c r="I27" i="9"/>
  <c r="G27" i="9"/>
  <c r="F27" i="9"/>
  <c r="E27" i="9"/>
  <c r="J26" i="9"/>
  <c r="I26" i="9"/>
  <c r="G26" i="9"/>
  <c r="P26" i="9" s="1"/>
  <c r="F26" i="9"/>
  <c r="O26" i="9" s="1"/>
  <c r="E26" i="9"/>
  <c r="J25" i="9"/>
  <c r="I25" i="9"/>
  <c r="G25" i="9"/>
  <c r="W25" i="9" s="1"/>
  <c r="Y25" i="9" s="1"/>
  <c r="F25" i="9"/>
  <c r="O25" i="9" s="1"/>
  <c r="E25" i="9"/>
  <c r="J24" i="9"/>
  <c r="I24" i="9"/>
  <c r="G24" i="9"/>
  <c r="F24" i="9"/>
  <c r="E24" i="9"/>
  <c r="P23" i="9"/>
  <c r="J23" i="9"/>
  <c r="I23" i="9"/>
  <c r="G23" i="9"/>
  <c r="F23" i="9"/>
  <c r="E23" i="9"/>
  <c r="J22" i="9"/>
  <c r="I22" i="9"/>
  <c r="G22" i="9"/>
  <c r="P22" i="9" s="1"/>
  <c r="F22" i="9"/>
  <c r="O22" i="9" s="1"/>
  <c r="E22" i="9"/>
  <c r="J21" i="9"/>
  <c r="I21" i="9"/>
  <c r="G21" i="9"/>
  <c r="F21" i="9"/>
  <c r="E21" i="9"/>
  <c r="J20" i="9"/>
  <c r="I20" i="9"/>
  <c r="G20" i="9"/>
  <c r="W20" i="9" s="1"/>
  <c r="F20" i="9"/>
  <c r="E20" i="9"/>
  <c r="Z20" i="9" s="1"/>
  <c r="AA20" i="9" s="1"/>
  <c r="J19" i="9"/>
  <c r="I19" i="9"/>
  <c r="G19" i="9"/>
  <c r="F19" i="9"/>
  <c r="E19" i="9"/>
  <c r="J18" i="9"/>
  <c r="I18" i="9"/>
  <c r="G18" i="9"/>
  <c r="P18" i="9" s="1"/>
  <c r="F18" i="9"/>
  <c r="O18" i="9" s="1"/>
  <c r="E18" i="9"/>
  <c r="J17" i="9"/>
  <c r="I17" i="9"/>
  <c r="G17" i="9"/>
  <c r="F17" i="9"/>
  <c r="E17" i="9"/>
  <c r="J16" i="9"/>
  <c r="H16" i="9"/>
  <c r="I16" i="9" s="1"/>
  <c r="G16" i="9"/>
  <c r="P16" i="9" s="1"/>
  <c r="R16" i="9" s="1"/>
  <c r="F16" i="9"/>
  <c r="E16" i="9"/>
  <c r="H15" i="9"/>
  <c r="G15" i="9"/>
  <c r="F15" i="9"/>
  <c r="O15" i="9" s="1"/>
  <c r="Q15" i="9" s="1"/>
  <c r="E15" i="9"/>
  <c r="J14" i="9"/>
  <c r="H14" i="9"/>
  <c r="I14" i="9" s="1"/>
  <c r="G14" i="9"/>
  <c r="P14" i="9" s="1"/>
  <c r="R14" i="9" s="1"/>
  <c r="F14" i="9"/>
  <c r="E14" i="9"/>
  <c r="R13" i="9"/>
  <c r="H13" i="9"/>
  <c r="G13" i="9"/>
  <c r="P13" i="9" s="1"/>
  <c r="F13" i="9"/>
  <c r="O13" i="9" s="1"/>
  <c r="Q13" i="9" s="1"/>
  <c r="S13" i="9" s="1"/>
  <c r="E13" i="9"/>
  <c r="P12" i="9"/>
  <c r="R12" i="9" s="1"/>
  <c r="I12" i="9"/>
  <c r="H12" i="9"/>
  <c r="J12" i="9" s="1"/>
  <c r="G12" i="9"/>
  <c r="F12" i="9"/>
  <c r="E12" i="9"/>
  <c r="R11" i="9"/>
  <c r="H11" i="9"/>
  <c r="G11" i="9"/>
  <c r="P11" i="9" s="1"/>
  <c r="F11" i="9"/>
  <c r="O11" i="9" s="1"/>
  <c r="Q11" i="9" s="1"/>
  <c r="E11" i="9"/>
  <c r="J10" i="9"/>
  <c r="I10" i="9"/>
  <c r="G10" i="9"/>
  <c r="F10" i="9"/>
  <c r="Q10" i="9" s="1"/>
  <c r="E10" i="9"/>
  <c r="P9" i="9"/>
  <c r="J9" i="9"/>
  <c r="I9" i="9"/>
  <c r="G9" i="9"/>
  <c r="R9" i="9" s="1"/>
  <c r="F9" i="9"/>
  <c r="E9" i="9"/>
  <c r="H8" i="9"/>
  <c r="G8" i="9"/>
  <c r="P8" i="9" s="1"/>
  <c r="R8" i="9" s="1"/>
  <c r="F8" i="9"/>
  <c r="W8" i="9" s="1"/>
  <c r="Y8" i="9" s="1"/>
  <c r="Z8" i="9" s="1"/>
  <c r="AA8" i="9" s="1"/>
  <c r="E8" i="9"/>
  <c r="R7" i="9"/>
  <c r="H7" i="9"/>
  <c r="I7" i="9" s="1"/>
  <c r="G7" i="9"/>
  <c r="P7" i="9" s="1"/>
  <c r="F7" i="9"/>
  <c r="E7" i="9"/>
  <c r="W6" i="9"/>
  <c r="H6" i="9"/>
  <c r="G6" i="9"/>
  <c r="P6" i="9" s="1"/>
  <c r="R6" i="9" s="1"/>
  <c r="F6" i="9"/>
  <c r="E6" i="9"/>
  <c r="R5" i="9"/>
  <c r="J5" i="9"/>
  <c r="H5" i="9"/>
  <c r="I5" i="9" s="1"/>
  <c r="G5" i="9"/>
  <c r="P5" i="9" s="1"/>
  <c r="F5" i="9"/>
  <c r="E5" i="9"/>
  <c r="H4" i="9"/>
  <c r="G4" i="9"/>
  <c r="P4" i="9" s="1"/>
  <c r="R4" i="9" s="1"/>
  <c r="F4" i="9"/>
  <c r="O4" i="9" s="1"/>
  <c r="Q4" i="9" s="1"/>
  <c r="E4" i="9"/>
  <c r="J3" i="9"/>
  <c r="K3" i="9" s="1"/>
  <c r="I3" i="9"/>
  <c r="G3" i="9"/>
  <c r="R3" i="9" s="1"/>
  <c r="F3" i="9"/>
  <c r="E3" i="9"/>
  <c r="J176" i="8"/>
  <c r="I176" i="8"/>
  <c r="C176" i="8"/>
  <c r="B176" i="8"/>
  <c r="A176" i="8"/>
  <c r="W175" i="8"/>
  <c r="P175" i="8"/>
  <c r="R175" i="8" s="1"/>
  <c r="O175" i="8"/>
  <c r="Q175" i="8" s="1"/>
  <c r="J175" i="8"/>
  <c r="I175" i="8"/>
  <c r="E175" i="8"/>
  <c r="C175" i="8"/>
  <c r="B175" i="8"/>
  <c r="W174" i="8"/>
  <c r="Y174" i="8" s="1"/>
  <c r="Z174" i="8" s="1"/>
  <c r="AA174" i="8" s="1"/>
  <c r="P174" i="8"/>
  <c r="R174" i="8" s="1"/>
  <c r="O174" i="8"/>
  <c r="Q174" i="8" s="1"/>
  <c r="J174" i="8"/>
  <c r="I174" i="8"/>
  <c r="E174" i="8"/>
  <c r="A174" i="8" s="1"/>
  <c r="C174" i="8"/>
  <c r="B174" i="8"/>
  <c r="W173" i="8"/>
  <c r="P173" i="8"/>
  <c r="R173" i="8" s="1"/>
  <c r="S173" i="8" s="1"/>
  <c r="O173" i="8"/>
  <c r="Q173" i="8" s="1"/>
  <c r="J173" i="8"/>
  <c r="I173" i="8"/>
  <c r="E173" i="8"/>
  <c r="A173" i="8" s="1"/>
  <c r="C173" i="8"/>
  <c r="B173" i="8"/>
  <c r="Z172" i="8"/>
  <c r="AA172" i="8" s="1"/>
  <c r="W172" i="8"/>
  <c r="Y172" i="8" s="1"/>
  <c r="P172" i="8"/>
  <c r="R172" i="8" s="1"/>
  <c r="O172" i="8"/>
  <c r="Q172" i="8" s="1"/>
  <c r="S172" i="8" s="1"/>
  <c r="J172" i="8"/>
  <c r="I172" i="8"/>
  <c r="E172" i="8"/>
  <c r="A172" i="8" s="1"/>
  <c r="C172" i="8"/>
  <c r="B172" i="8"/>
  <c r="W171" i="8"/>
  <c r="P171" i="8"/>
  <c r="R171" i="8" s="1"/>
  <c r="O171" i="8"/>
  <c r="Q171" i="8" s="1"/>
  <c r="J171" i="8"/>
  <c r="I171" i="8"/>
  <c r="E171" i="8"/>
  <c r="C171" i="8"/>
  <c r="B171" i="8"/>
  <c r="W170" i="8"/>
  <c r="Q170" i="8"/>
  <c r="P170" i="8"/>
  <c r="R170" i="8" s="1"/>
  <c r="O170" i="8"/>
  <c r="J170" i="8"/>
  <c r="I170" i="8"/>
  <c r="E170" i="8"/>
  <c r="A170" i="8" s="1"/>
  <c r="C170" i="8"/>
  <c r="B170" i="8"/>
  <c r="W169" i="8"/>
  <c r="Y169" i="8" s="1"/>
  <c r="P169" i="8"/>
  <c r="R169" i="8" s="1"/>
  <c r="S169" i="8" s="1"/>
  <c r="O169" i="8"/>
  <c r="Q169" i="8" s="1"/>
  <c r="J169" i="8"/>
  <c r="I169" i="8"/>
  <c r="E169" i="8"/>
  <c r="A169" i="8" s="1"/>
  <c r="C169" i="8"/>
  <c r="B169" i="8"/>
  <c r="W168" i="8"/>
  <c r="P168" i="8"/>
  <c r="R168" i="8" s="1"/>
  <c r="O168" i="8"/>
  <c r="Q168" i="8" s="1"/>
  <c r="S168" i="8" s="1"/>
  <c r="J168" i="8"/>
  <c r="I168" i="8"/>
  <c r="E168" i="8"/>
  <c r="A168" i="8" s="1"/>
  <c r="C168" i="8"/>
  <c r="B168" i="8"/>
  <c r="W167" i="8"/>
  <c r="P167" i="8"/>
  <c r="R167" i="8" s="1"/>
  <c r="O167" i="8"/>
  <c r="Q167" i="8" s="1"/>
  <c r="J167" i="8"/>
  <c r="I167" i="8"/>
  <c r="E167" i="8"/>
  <c r="C167" i="8"/>
  <c r="B167" i="8"/>
  <c r="W166" i="8"/>
  <c r="Y166" i="8" s="1"/>
  <c r="Z166" i="8" s="1"/>
  <c r="AA166" i="8" s="1"/>
  <c r="Q166" i="8"/>
  <c r="P166" i="8"/>
  <c r="R166" i="8" s="1"/>
  <c r="O166" i="8"/>
  <c r="J166" i="8"/>
  <c r="I166" i="8"/>
  <c r="E166" i="8"/>
  <c r="A166" i="8" s="1"/>
  <c r="C166" i="8"/>
  <c r="B166" i="8"/>
  <c r="W165" i="8"/>
  <c r="Y165" i="8" s="1"/>
  <c r="R165" i="8"/>
  <c r="P165" i="8"/>
  <c r="O165" i="8"/>
  <c r="Q165" i="8" s="1"/>
  <c r="J165" i="8"/>
  <c r="I165" i="8"/>
  <c r="E165" i="8"/>
  <c r="A165" i="8" s="1"/>
  <c r="C165" i="8"/>
  <c r="B165" i="8"/>
  <c r="Z164" i="8"/>
  <c r="AA164" i="8" s="1"/>
  <c r="W164" i="8"/>
  <c r="Y164" i="8" s="1"/>
  <c r="P164" i="8"/>
  <c r="R164" i="8" s="1"/>
  <c r="O164" i="8"/>
  <c r="Q164" i="8" s="1"/>
  <c r="S164" i="8" s="1"/>
  <c r="J164" i="8"/>
  <c r="I164" i="8"/>
  <c r="E164" i="8"/>
  <c r="A164" i="8" s="1"/>
  <c r="C164" i="8"/>
  <c r="B164" i="8"/>
  <c r="W163" i="8"/>
  <c r="P163" i="8"/>
  <c r="R163" i="8" s="1"/>
  <c r="O163" i="8"/>
  <c r="Q163" i="8" s="1"/>
  <c r="S163" i="8" s="1"/>
  <c r="J163" i="8"/>
  <c r="I163" i="8"/>
  <c r="E163" i="8"/>
  <c r="C163" i="8"/>
  <c r="B163" i="8"/>
  <c r="W162" i="8"/>
  <c r="Q162" i="8"/>
  <c r="P162" i="8"/>
  <c r="R162" i="8" s="1"/>
  <c r="O162" i="8"/>
  <c r="J162" i="8"/>
  <c r="I162" i="8"/>
  <c r="E162" i="8"/>
  <c r="A162" i="8" s="1"/>
  <c r="C162" i="8"/>
  <c r="B162" i="8"/>
  <c r="W161" i="8"/>
  <c r="P161" i="8"/>
  <c r="R161" i="8" s="1"/>
  <c r="S161" i="8" s="1"/>
  <c r="O161" i="8"/>
  <c r="Q161" i="8" s="1"/>
  <c r="J161" i="8"/>
  <c r="I161" i="8"/>
  <c r="E161" i="8"/>
  <c r="A161" i="8" s="1"/>
  <c r="C161" i="8"/>
  <c r="B161" i="8"/>
  <c r="Z160" i="8"/>
  <c r="AA160" i="8" s="1"/>
  <c r="W160" i="8"/>
  <c r="Y160" i="8" s="1"/>
  <c r="Q160" i="8"/>
  <c r="S160" i="8" s="1"/>
  <c r="P160" i="8"/>
  <c r="R160" i="8" s="1"/>
  <c r="O160" i="8"/>
  <c r="J160" i="8"/>
  <c r="I160" i="8"/>
  <c r="E160" i="8"/>
  <c r="A160" i="8" s="1"/>
  <c r="C160" i="8"/>
  <c r="B160" i="8"/>
  <c r="Y159" i="8"/>
  <c r="W159" i="8"/>
  <c r="R159" i="8"/>
  <c r="P159" i="8"/>
  <c r="O159" i="8"/>
  <c r="Q159" i="8" s="1"/>
  <c r="S159" i="8" s="1"/>
  <c r="J159" i="8"/>
  <c r="I159" i="8"/>
  <c r="E159" i="8"/>
  <c r="C159" i="8"/>
  <c r="B159" i="8"/>
  <c r="W158" i="8"/>
  <c r="Q158" i="8"/>
  <c r="P158" i="8"/>
  <c r="R158" i="8" s="1"/>
  <c r="O158" i="8"/>
  <c r="J158" i="8"/>
  <c r="I158" i="8"/>
  <c r="E158" i="8"/>
  <c r="A158" i="8" s="1"/>
  <c r="C158" i="8"/>
  <c r="B158" i="8"/>
  <c r="W157" i="8"/>
  <c r="P157" i="8"/>
  <c r="R157" i="8" s="1"/>
  <c r="S157" i="8" s="1"/>
  <c r="O157" i="8"/>
  <c r="Q157" i="8" s="1"/>
  <c r="J157" i="8"/>
  <c r="I157" i="8"/>
  <c r="E157" i="8"/>
  <c r="A157" i="8" s="1"/>
  <c r="C157" i="8"/>
  <c r="B157" i="8"/>
  <c r="W156" i="8"/>
  <c r="Q156" i="8"/>
  <c r="P156" i="8"/>
  <c r="R156" i="8" s="1"/>
  <c r="O156" i="8"/>
  <c r="J156" i="8"/>
  <c r="I156" i="8"/>
  <c r="E156" i="8"/>
  <c r="A156" i="8" s="1"/>
  <c r="C156" i="8"/>
  <c r="B156" i="8"/>
  <c r="W155" i="8"/>
  <c r="R155" i="8"/>
  <c r="P155" i="8"/>
  <c r="O155" i="8"/>
  <c r="Q155" i="8" s="1"/>
  <c r="J155" i="8"/>
  <c r="I155" i="8"/>
  <c r="E155" i="8"/>
  <c r="C155" i="8"/>
  <c r="B155" i="8"/>
  <c r="W154" i="8"/>
  <c r="Y154" i="8" s="1"/>
  <c r="Z154" i="8" s="1"/>
  <c r="AA154" i="8" s="1"/>
  <c r="P154" i="8"/>
  <c r="R154" i="8" s="1"/>
  <c r="O154" i="8"/>
  <c r="Q154" i="8" s="1"/>
  <c r="J154" i="8"/>
  <c r="I154" i="8"/>
  <c r="E154" i="8"/>
  <c r="A154" i="8" s="1"/>
  <c r="C154" i="8"/>
  <c r="B154" i="8"/>
  <c r="W153" i="8"/>
  <c r="P153" i="8"/>
  <c r="R153" i="8" s="1"/>
  <c r="S153" i="8" s="1"/>
  <c r="O153" i="8"/>
  <c r="Q153" i="8" s="1"/>
  <c r="J153" i="8"/>
  <c r="I153" i="8"/>
  <c r="E153" i="8"/>
  <c r="Z153" i="8" s="1"/>
  <c r="AA153" i="8" s="1"/>
  <c r="C153" i="8"/>
  <c r="B153" i="8"/>
  <c r="Z152" i="8"/>
  <c r="AA152" i="8" s="1"/>
  <c r="W152" i="8"/>
  <c r="P152" i="8"/>
  <c r="R152" i="8" s="1"/>
  <c r="O152" i="8"/>
  <c r="Q152" i="8" s="1"/>
  <c r="S152" i="8" s="1"/>
  <c r="J152" i="8"/>
  <c r="I152" i="8"/>
  <c r="E152" i="8"/>
  <c r="A152" i="8" s="1"/>
  <c r="C152" i="8"/>
  <c r="B152" i="8"/>
  <c r="Y151" i="8"/>
  <c r="W151" i="8"/>
  <c r="R151" i="8"/>
  <c r="P151" i="8"/>
  <c r="O151" i="8"/>
  <c r="Q151" i="8" s="1"/>
  <c r="J151" i="8"/>
  <c r="I151" i="8"/>
  <c r="E151" i="8"/>
  <c r="C151" i="8"/>
  <c r="B151" i="8"/>
  <c r="W150" i="8"/>
  <c r="Y150" i="8" s="1"/>
  <c r="Z150" i="8" s="1"/>
  <c r="AA150" i="8" s="1"/>
  <c r="P150" i="8"/>
  <c r="R150" i="8" s="1"/>
  <c r="O150" i="8"/>
  <c r="Q150" i="8" s="1"/>
  <c r="J150" i="8"/>
  <c r="I150" i="8"/>
  <c r="E150" i="8"/>
  <c r="A150" i="8" s="1"/>
  <c r="C150" i="8"/>
  <c r="B150" i="8"/>
  <c r="W149" i="8"/>
  <c r="P149" i="8"/>
  <c r="R149" i="8" s="1"/>
  <c r="S149" i="8" s="1"/>
  <c r="O149" i="8"/>
  <c r="Q149" i="8" s="1"/>
  <c r="J149" i="8"/>
  <c r="I149" i="8"/>
  <c r="E149" i="8"/>
  <c r="A149" i="8" s="1"/>
  <c r="C149" i="8"/>
  <c r="B149" i="8"/>
  <c r="W148" i="8"/>
  <c r="Y148" i="8" s="1"/>
  <c r="P148" i="8"/>
  <c r="R148" i="8" s="1"/>
  <c r="O148" i="8"/>
  <c r="Q148" i="8" s="1"/>
  <c r="S148" i="8" s="1"/>
  <c r="J148" i="8"/>
  <c r="I148" i="8"/>
  <c r="E148" i="8"/>
  <c r="A148" i="8" s="1"/>
  <c r="C148" i="8"/>
  <c r="B148" i="8"/>
  <c r="W147" i="8"/>
  <c r="R147" i="8"/>
  <c r="P147" i="8"/>
  <c r="O147" i="8"/>
  <c r="Q147" i="8" s="1"/>
  <c r="S147" i="8" s="1"/>
  <c r="J147" i="8"/>
  <c r="I147" i="8"/>
  <c r="E147" i="8"/>
  <c r="C147" i="8"/>
  <c r="B147" i="8"/>
  <c r="W146" i="8"/>
  <c r="P146" i="8"/>
  <c r="R146" i="8" s="1"/>
  <c r="O146" i="8"/>
  <c r="Q146" i="8" s="1"/>
  <c r="J146" i="8"/>
  <c r="I146" i="8"/>
  <c r="E146" i="8"/>
  <c r="A146" i="8" s="1"/>
  <c r="C146" i="8"/>
  <c r="B146" i="8"/>
  <c r="W145" i="8"/>
  <c r="P145" i="8"/>
  <c r="R145" i="8" s="1"/>
  <c r="S145" i="8" s="1"/>
  <c r="O145" i="8"/>
  <c r="Q145" i="8" s="1"/>
  <c r="J145" i="8"/>
  <c r="I145" i="8"/>
  <c r="E145" i="8"/>
  <c r="A145" i="8" s="1"/>
  <c r="C145" i="8"/>
  <c r="B145" i="8"/>
  <c r="Z144" i="8"/>
  <c r="AA144" i="8" s="1"/>
  <c r="W144" i="8"/>
  <c r="Y144" i="8" s="1"/>
  <c r="Q144" i="8"/>
  <c r="S144" i="8" s="1"/>
  <c r="P144" i="8"/>
  <c r="R144" i="8" s="1"/>
  <c r="O144" i="8"/>
  <c r="J144" i="8"/>
  <c r="I144" i="8"/>
  <c r="E144" i="8"/>
  <c r="A144" i="8" s="1"/>
  <c r="C144" i="8"/>
  <c r="B144" i="8"/>
  <c r="Y143" i="8"/>
  <c r="W143" i="8"/>
  <c r="R143" i="8"/>
  <c r="P143" i="8"/>
  <c r="O143" i="8"/>
  <c r="Q143" i="8" s="1"/>
  <c r="S143" i="8" s="1"/>
  <c r="J143" i="8"/>
  <c r="I143" i="8"/>
  <c r="E143" i="8"/>
  <c r="C143" i="8"/>
  <c r="B143" i="8"/>
  <c r="W142" i="8"/>
  <c r="Q142" i="8"/>
  <c r="P142" i="8"/>
  <c r="R142" i="8" s="1"/>
  <c r="O142" i="8"/>
  <c r="J142" i="8"/>
  <c r="I142" i="8"/>
  <c r="E142" i="8"/>
  <c r="A142" i="8" s="1"/>
  <c r="C142" i="8"/>
  <c r="B142" i="8"/>
  <c r="W141" i="8"/>
  <c r="Z141" i="8" s="1"/>
  <c r="AA141" i="8" s="1"/>
  <c r="P141" i="8"/>
  <c r="R141" i="8" s="1"/>
  <c r="O141" i="8"/>
  <c r="Q141" i="8" s="1"/>
  <c r="J141" i="8"/>
  <c r="I141" i="8"/>
  <c r="E141" i="8"/>
  <c r="A141" i="8" s="1"/>
  <c r="C141" i="8"/>
  <c r="B141" i="8"/>
  <c r="W140" i="8"/>
  <c r="Y140" i="8" s="1"/>
  <c r="P140" i="8"/>
  <c r="R140" i="8" s="1"/>
  <c r="O140" i="8"/>
  <c r="Q140" i="8" s="1"/>
  <c r="S140" i="8" s="1"/>
  <c r="J140" i="8"/>
  <c r="I140" i="8"/>
  <c r="E140" i="8"/>
  <c r="A140" i="8" s="1"/>
  <c r="C140" i="8"/>
  <c r="B140" i="8"/>
  <c r="W139" i="8"/>
  <c r="P139" i="8"/>
  <c r="R139" i="8" s="1"/>
  <c r="O139" i="8"/>
  <c r="Q139" i="8" s="1"/>
  <c r="J139" i="8"/>
  <c r="I139" i="8"/>
  <c r="E139" i="8"/>
  <c r="C139" i="8"/>
  <c r="B139" i="8"/>
  <c r="W138" i="8"/>
  <c r="Y138" i="8" s="1"/>
  <c r="P138" i="8"/>
  <c r="R138" i="8" s="1"/>
  <c r="O138" i="8"/>
  <c r="Q138" i="8" s="1"/>
  <c r="J138" i="8"/>
  <c r="I138" i="8"/>
  <c r="E138" i="8"/>
  <c r="A138" i="8" s="1"/>
  <c r="C138" i="8"/>
  <c r="B138" i="8"/>
  <c r="W137" i="8"/>
  <c r="P137" i="8"/>
  <c r="R137" i="8" s="1"/>
  <c r="O137" i="8"/>
  <c r="Q137" i="8" s="1"/>
  <c r="S137" i="8" s="1"/>
  <c r="J137" i="8"/>
  <c r="I137" i="8"/>
  <c r="E137" i="8"/>
  <c r="A137" i="8" s="1"/>
  <c r="C137" i="8"/>
  <c r="B137" i="8"/>
  <c r="W136" i="8"/>
  <c r="Q136" i="8"/>
  <c r="S136" i="8" s="1"/>
  <c r="P136" i="8"/>
  <c r="R136" i="8" s="1"/>
  <c r="O136" i="8"/>
  <c r="J136" i="8"/>
  <c r="I136" i="8"/>
  <c r="E136" i="8"/>
  <c r="A136" i="8" s="1"/>
  <c r="C136" i="8"/>
  <c r="B136" i="8"/>
  <c r="W135" i="8"/>
  <c r="P135" i="8"/>
  <c r="R135" i="8" s="1"/>
  <c r="O135" i="8"/>
  <c r="Q135" i="8" s="1"/>
  <c r="S135" i="8" s="1"/>
  <c r="J135" i="8"/>
  <c r="I135" i="8"/>
  <c r="E135" i="8"/>
  <c r="C135" i="8"/>
  <c r="B135" i="8"/>
  <c r="W134" i="8"/>
  <c r="Y134" i="8" s="1"/>
  <c r="Q134" i="8"/>
  <c r="P134" i="8"/>
  <c r="R134" i="8" s="1"/>
  <c r="O134" i="8"/>
  <c r="J134" i="8"/>
  <c r="I134" i="8"/>
  <c r="E134" i="8"/>
  <c r="A134" i="8" s="1"/>
  <c r="C134" i="8"/>
  <c r="B134" i="8"/>
  <c r="W133" i="8"/>
  <c r="P133" i="8"/>
  <c r="R133" i="8" s="1"/>
  <c r="O133" i="8"/>
  <c r="Q133" i="8" s="1"/>
  <c r="S133" i="8" s="1"/>
  <c r="J133" i="8"/>
  <c r="I133" i="8"/>
  <c r="E133" i="8"/>
  <c r="A133" i="8" s="1"/>
  <c r="C133" i="8"/>
  <c r="B133" i="8"/>
  <c r="Z132" i="8"/>
  <c r="AA132" i="8" s="1"/>
  <c r="W132" i="8"/>
  <c r="Y132" i="8" s="1"/>
  <c r="P132" i="8"/>
  <c r="R132" i="8" s="1"/>
  <c r="O132" i="8"/>
  <c r="Q132" i="8" s="1"/>
  <c r="S132" i="8" s="1"/>
  <c r="J132" i="8"/>
  <c r="I132" i="8"/>
  <c r="E132" i="8"/>
  <c r="A132" i="8" s="1"/>
  <c r="C132" i="8"/>
  <c r="B132" i="8"/>
  <c r="W131" i="8"/>
  <c r="P131" i="8"/>
  <c r="R131" i="8" s="1"/>
  <c r="O131" i="8"/>
  <c r="Q131" i="8" s="1"/>
  <c r="J131" i="8"/>
  <c r="I131" i="8"/>
  <c r="E131" i="8"/>
  <c r="Z131" i="8" s="1"/>
  <c r="AA131" i="8" s="1"/>
  <c r="C131" i="8"/>
  <c r="B131" i="8"/>
  <c r="W130" i="8"/>
  <c r="Y130" i="8" s="1"/>
  <c r="Q130" i="8"/>
  <c r="P130" i="8"/>
  <c r="R130" i="8" s="1"/>
  <c r="O130" i="8"/>
  <c r="J130" i="8"/>
  <c r="I130" i="8"/>
  <c r="E130" i="8"/>
  <c r="A130" i="8" s="1"/>
  <c r="C130" i="8"/>
  <c r="B130" i="8"/>
  <c r="W129" i="8"/>
  <c r="P129" i="8"/>
  <c r="R129" i="8" s="1"/>
  <c r="O129" i="8"/>
  <c r="Q129" i="8" s="1"/>
  <c r="J129" i="8"/>
  <c r="I129" i="8"/>
  <c r="E129" i="8"/>
  <c r="C129" i="8"/>
  <c r="B129" i="8"/>
  <c r="W128" i="8"/>
  <c r="P128" i="8"/>
  <c r="R128" i="8" s="1"/>
  <c r="O128" i="8"/>
  <c r="Q128" i="8" s="1"/>
  <c r="J128" i="8"/>
  <c r="I128" i="8"/>
  <c r="E128" i="8"/>
  <c r="C128" i="8"/>
  <c r="B128" i="8"/>
  <c r="W127" i="8"/>
  <c r="S127" i="8"/>
  <c r="P127" i="8"/>
  <c r="R127" i="8" s="1"/>
  <c r="O127" i="8"/>
  <c r="Q127" i="8" s="1"/>
  <c r="J127" i="8"/>
  <c r="I127" i="8"/>
  <c r="E127" i="8"/>
  <c r="C127" i="8"/>
  <c r="B127" i="8"/>
  <c r="W126" i="8"/>
  <c r="R126" i="8"/>
  <c r="P126" i="8"/>
  <c r="O126" i="8"/>
  <c r="Q126" i="8" s="1"/>
  <c r="S126" i="8" s="1"/>
  <c r="J126" i="8"/>
  <c r="I126" i="8"/>
  <c r="E126" i="8"/>
  <c r="A126" i="8" s="1"/>
  <c r="C126" i="8"/>
  <c r="B126" i="8"/>
  <c r="W125" i="8"/>
  <c r="P125" i="8"/>
  <c r="R125" i="8" s="1"/>
  <c r="O125" i="8"/>
  <c r="Q125" i="8" s="1"/>
  <c r="S125" i="8" s="1"/>
  <c r="J125" i="8"/>
  <c r="I125" i="8"/>
  <c r="E125" i="8"/>
  <c r="A125" i="8" s="1"/>
  <c r="C125" i="8"/>
  <c r="B125" i="8"/>
  <c r="Z124" i="8"/>
  <c r="AA124" i="8" s="1"/>
  <c r="W124" i="8"/>
  <c r="Y124" i="8" s="1"/>
  <c r="P124" i="8"/>
  <c r="R124" i="8" s="1"/>
  <c r="O124" i="8"/>
  <c r="Q124" i="8" s="1"/>
  <c r="S124" i="8" s="1"/>
  <c r="J124" i="8"/>
  <c r="I124" i="8"/>
  <c r="E124" i="8"/>
  <c r="A124" i="8" s="1"/>
  <c r="C124" i="8"/>
  <c r="B124" i="8"/>
  <c r="W123" i="8"/>
  <c r="P123" i="8"/>
  <c r="R123" i="8" s="1"/>
  <c r="O123" i="8"/>
  <c r="Q123" i="8" s="1"/>
  <c r="J123" i="8"/>
  <c r="I123" i="8"/>
  <c r="E123" i="8"/>
  <c r="C123" i="8"/>
  <c r="B123" i="8"/>
  <c r="W122" i="8"/>
  <c r="Y122" i="8" s="1"/>
  <c r="Q122" i="8"/>
  <c r="P122" i="8"/>
  <c r="R122" i="8" s="1"/>
  <c r="O122" i="8"/>
  <c r="J122" i="8"/>
  <c r="I122" i="8"/>
  <c r="E122" i="8"/>
  <c r="A122" i="8" s="1"/>
  <c r="C122" i="8"/>
  <c r="B122" i="8"/>
  <c r="W121" i="8"/>
  <c r="P121" i="8"/>
  <c r="R121" i="8" s="1"/>
  <c r="O121" i="8"/>
  <c r="Q121" i="8" s="1"/>
  <c r="J121" i="8"/>
  <c r="I121" i="8"/>
  <c r="E121" i="8"/>
  <c r="C121" i="8"/>
  <c r="B121" i="8"/>
  <c r="W120" i="8"/>
  <c r="P120" i="8"/>
  <c r="R120" i="8" s="1"/>
  <c r="O120" i="8"/>
  <c r="Q120" i="8" s="1"/>
  <c r="J120" i="8"/>
  <c r="I120" i="8"/>
  <c r="E120" i="8"/>
  <c r="C120" i="8"/>
  <c r="B120" i="8"/>
  <c r="W119" i="8"/>
  <c r="S119" i="8"/>
  <c r="P119" i="8"/>
  <c r="R119" i="8" s="1"/>
  <c r="O119" i="8"/>
  <c r="Q119" i="8" s="1"/>
  <c r="J119" i="8"/>
  <c r="I119" i="8"/>
  <c r="E119" i="8"/>
  <c r="Z119" i="8" s="1"/>
  <c r="AA119" i="8" s="1"/>
  <c r="C119" i="8"/>
  <c r="B119" i="8"/>
  <c r="W118" i="8"/>
  <c r="P118" i="8"/>
  <c r="R118" i="8" s="1"/>
  <c r="O118" i="8"/>
  <c r="Q118" i="8" s="1"/>
  <c r="S118" i="8" s="1"/>
  <c r="J118" i="8"/>
  <c r="I118" i="8"/>
  <c r="E118" i="8"/>
  <c r="A118" i="8" s="1"/>
  <c r="C118" i="8"/>
  <c r="B118" i="8"/>
  <c r="W117" i="8"/>
  <c r="S117" i="8"/>
  <c r="P117" i="8"/>
  <c r="R117" i="8" s="1"/>
  <c r="O117" i="8"/>
  <c r="Q117" i="8" s="1"/>
  <c r="J117" i="8"/>
  <c r="I117" i="8"/>
  <c r="E117" i="8"/>
  <c r="Z117" i="8" s="1"/>
  <c r="AA117" i="8" s="1"/>
  <c r="C117" i="8"/>
  <c r="B117" i="8"/>
  <c r="A117" i="8"/>
  <c r="W116" i="8"/>
  <c r="Q116" i="8"/>
  <c r="S116" i="8" s="1"/>
  <c r="P116" i="8"/>
  <c r="R116" i="8" s="1"/>
  <c r="O116" i="8"/>
  <c r="J116" i="8"/>
  <c r="I116" i="8"/>
  <c r="E116" i="8"/>
  <c r="A116" i="8" s="1"/>
  <c r="C116" i="8"/>
  <c r="B116" i="8"/>
  <c r="Z115" i="8"/>
  <c r="AA115" i="8" s="1"/>
  <c r="W115" i="8"/>
  <c r="Y115" i="8" s="1"/>
  <c r="P115" i="8"/>
  <c r="R115" i="8" s="1"/>
  <c r="O115" i="8"/>
  <c r="Q115" i="8" s="1"/>
  <c r="J115" i="8"/>
  <c r="I115" i="8"/>
  <c r="E115" i="8"/>
  <c r="C115" i="8"/>
  <c r="B115" i="8"/>
  <c r="A115" i="8"/>
  <c r="W114" i="8"/>
  <c r="P114" i="8"/>
  <c r="R114" i="8" s="1"/>
  <c r="O114" i="8"/>
  <c r="Q114" i="8" s="1"/>
  <c r="J114" i="8"/>
  <c r="I114" i="8"/>
  <c r="E114" i="8"/>
  <c r="A114" i="8" s="1"/>
  <c r="C114" i="8"/>
  <c r="B114" i="8"/>
  <c r="W113" i="8"/>
  <c r="P113" i="8"/>
  <c r="R113" i="8" s="1"/>
  <c r="O113" i="8"/>
  <c r="Q113" i="8" s="1"/>
  <c r="J113" i="8"/>
  <c r="I113" i="8"/>
  <c r="E113" i="8"/>
  <c r="C113" i="8"/>
  <c r="B113" i="8"/>
  <c r="W112" i="8"/>
  <c r="Q112" i="8"/>
  <c r="S112" i="8" s="1"/>
  <c r="P112" i="8"/>
  <c r="R112" i="8" s="1"/>
  <c r="O112" i="8"/>
  <c r="J112" i="8"/>
  <c r="I112" i="8"/>
  <c r="E112" i="8"/>
  <c r="A112" i="8" s="1"/>
  <c r="C112" i="8"/>
  <c r="B112" i="8"/>
  <c r="W111" i="8"/>
  <c r="P111" i="8"/>
  <c r="R111" i="8" s="1"/>
  <c r="O111" i="8"/>
  <c r="Q111" i="8" s="1"/>
  <c r="J111" i="8"/>
  <c r="I111" i="8"/>
  <c r="E111" i="8"/>
  <c r="C111" i="8"/>
  <c r="B111" i="8"/>
  <c r="W110" i="8"/>
  <c r="Y110" i="8" s="1"/>
  <c r="Q110" i="8"/>
  <c r="P110" i="8"/>
  <c r="R110" i="8" s="1"/>
  <c r="O110" i="8"/>
  <c r="J110" i="8"/>
  <c r="I110" i="8"/>
  <c r="E110" i="8"/>
  <c r="A110" i="8" s="1"/>
  <c r="C110" i="8"/>
  <c r="B110" i="8"/>
  <c r="W109" i="8"/>
  <c r="P109" i="8"/>
  <c r="R109" i="8" s="1"/>
  <c r="O109" i="8"/>
  <c r="Q109" i="8" s="1"/>
  <c r="S109" i="8" s="1"/>
  <c r="J109" i="8"/>
  <c r="I109" i="8"/>
  <c r="E109" i="8"/>
  <c r="A109" i="8" s="1"/>
  <c r="C109" i="8"/>
  <c r="B109" i="8"/>
  <c r="W108" i="8"/>
  <c r="P108" i="8"/>
  <c r="R108" i="8" s="1"/>
  <c r="O108" i="8"/>
  <c r="Q108" i="8" s="1"/>
  <c r="S108" i="8" s="1"/>
  <c r="J108" i="8"/>
  <c r="I108" i="8"/>
  <c r="E108" i="8"/>
  <c r="A108" i="8" s="1"/>
  <c r="C108" i="8"/>
  <c r="B108" i="8"/>
  <c r="W107" i="8"/>
  <c r="P107" i="8"/>
  <c r="R107" i="8" s="1"/>
  <c r="O107" i="8"/>
  <c r="Q107" i="8" s="1"/>
  <c r="J107" i="8"/>
  <c r="I107" i="8"/>
  <c r="E107" i="8"/>
  <c r="C107" i="8"/>
  <c r="B107" i="8"/>
  <c r="W106" i="8"/>
  <c r="Q106" i="8"/>
  <c r="P106" i="8"/>
  <c r="R106" i="8" s="1"/>
  <c r="O106" i="8"/>
  <c r="J106" i="8"/>
  <c r="I106" i="8"/>
  <c r="E106" i="8"/>
  <c r="A106" i="8" s="1"/>
  <c r="C106" i="8"/>
  <c r="B106" i="8"/>
  <c r="Z105" i="8"/>
  <c r="AA105" i="8" s="1"/>
  <c r="W105" i="8"/>
  <c r="P105" i="8"/>
  <c r="R105" i="8" s="1"/>
  <c r="O105" i="8"/>
  <c r="Q105" i="8" s="1"/>
  <c r="J105" i="8"/>
  <c r="I105" i="8"/>
  <c r="E105" i="8"/>
  <c r="A105" i="8" s="1"/>
  <c r="C105" i="8"/>
  <c r="B105" i="8"/>
  <c r="W104" i="8"/>
  <c r="Y104" i="8" s="1"/>
  <c r="P104" i="8"/>
  <c r="R104" i="8" s="1"/>
  <c r="O104" i="8"/>
  <c r="Q104" i="8" s="1"/>
  <c r="S104" i="8" s="1"/>
  <c r="J104" i="8"/>
  <c r="I104" i="8"/>
  <c r="E104" i="8"/>
  <c r="A104" i="8" s="1"/>
  <c r="C104" i="8"/>
  <c r="B104" i="8"/>
  <c r="W103" i="8"/>
  <c r="P103" i="8"/>
  <c r="R103" i="8" s="1"/>
  <c r="O103" i="8"/>
  <c r="Q103" i="8" s="1"/>
  <c r="S103" i="8" s="1"/>
  <c r="J103" i="8"/>
  <c r="I103" i="8"/>
  <c r="E103" i="8"/>
  <c r="C103" i="8"/>
  <c r="B103" i="8"/>
  <c r="W102" i="8"/>
  <c r="P102" i="8"/>
  <c r="R102" i="8" s="1"/>
  <c r="O102" i="8"/>
  <c r="Q102" i="8" s="1"/>
  <c r="J102" i="8"/>
  <c r="I102" i="8"/>
  <c r="E102" i="8"/>
  <c r="A102" i="8" s="1"/>
  <c r="C102" i="8"/>
  <c r="B102" i="8"/>
  <c r="W101" i="8"/>
  <c r="S101" i="8"/>
  <c r="P101" i="8"/>
  <c r="R101" i="8" s="1"/>
  <c r="O101" i="8"/>
  <c r="Q101" i="8" s="1"/>
  <c r="J101" i="8"/>
  <c r="I101" i="8"/>
  <c r="E101" i="8"/>
  <c r="A101" i="8" s="1"/>
  <c r="C101" i="8"/>
  <c r="B101" i="8"/>
  <c r="W100" i="8"/>
  <c r="Y100" i="8" s="1"/>
  <c r="Q100" i="8"/>
  <c r="S100" i="8" s="1"/>
  <c r="P100" i="8"/>
  <c r="R100" i="8" s="1"/>
  <c r="O100" i="8"/>
  <c r="J100" i="8"/>
  <c r="I100" i="8"/>
  <c r="E100" i="8"/>
  <c r="A100" i="8" s="1"/>
  <c r="C100" i="8"/>
  <c r="B100" i="8"/>
  <c r="W99" i="8"/>
  <c r="P99" i="8"/>
  <c r="R99" i="8" s="1"/>
  <c r="O99" i="8"/>
  <c r="Q99" i="8" s="1"/>
  <c r="J99" i="8"/>
  <c r="I99" i="8"/>
  <c r="E99" i="8"/>
  <c r="C99" i="8"/>
  <c r="B99" i="8"/>
  <c r="W98" i="8"/>
  <c r="Y98" i="8" s="1"/>
  <c r="P98" i="8"/>
  <c r="R98" i="8" s="1"/>
  <c r="O98" i="8"/>
  <c r="Q98" i="8" s="1"/>
  <c r="J98" i="8"/>
  <c r="I98" i="8"/>
  <c r="E98" i="8"/>
  <c r="A98" i="8" s="1"/>
  <c r="C98" i="8"/>
  <c r="B98" i="8"/>
  <c r="W97" i="8"/>
  <c r="P97" i="8"/>
  <c r="R97" i="8" s="1"/>
  <c r="O97" i="8"/>
  <c r="Q97" i="8" s="1"/>
  <c r="S97" i="8" s="1"/>
  <c r="J97" i="8"/>
  <c r="I97" i="8"/>
  <c r="E97" i="8"/>
  <c r="A97" i="8" s="1"/>
  <c r="C97" i="8"/>
  <c r="B97" i="8"/>
  <c r="W96" i="8"/>
  <c r="Q96" i="8"/>
  <c r="S96" i="8" s="1"/>
  <c r="P96" i="8"/>
  <c r="R96" i="8" s="1"/>
  <c r="O96" i="8"/>
  <c r="J96" i="8"/>
  <c r="I96" i="8"/>
  <c r="E96" i="8"/>
  <c r="A96" i="8" s="1"/>
  <c r="C96" i="8"/>
  <c r="B96" i="8"/>
  <c r="W95" i="8"/>
  <c r="P95" i="8"/>
  <c r="R95" i="8" s="1"/>
  <c r="O95" i="8"/>
  <c r="Q95" i="8" s="1"/>
  <c r="J95" i="8"/>
  <c r="I95" i="8"/>
  <c r="E95" i="8"/>
  <c r="C95" i="8"/>
  <c r="B95" i="8"/>
  <c r="W94" i="8"/>
  <c r="Y94" i="8" s="1"/>
  <c r="Q94" i="8"/>
  <c r="P94" i="8"/>
  <c r="R94" i="8" s="1"/>
  <c r="O94" i="8"/>
  <c r="J94" i="8"/>
  <c r="I94" i="8"/>
  <c r="E94" i="8"/>
  <c r="A94" i="8" s="1"/>
  <c r="C94" i="8"/>
  <c r="B94" i="8"/>
  <c r="W93" i="8"/>
  <c r="P93" i="8"/>
  <c r="R93" i="8" s="1"/>
  <c r="O93" i="8"/>
  <c r="Q93" i="8" s="1"/>
  <c r="S93" i="8" s="1"/>
  <c r="J93" i="8"/>
  <c r="I93" i="8"/>
  <c r="E93" i="8"/>
  <c r="A93" i="8" s="1"/>
  <c r="C93" i="8"/>
  <c r="B93" i="8"/>
  <c r="W92" i="8"/>
  <c r="Q92" i="8"/>
  <c r="S92" i="8" s="1"/>
  <c r="P92" i="8"/>
  <c r="R92" i="8" s="1"/>
  <c r="O92" i="8"/>
  <c r="J92" i="8"/>
  <c r="I92" i="8"/>
  <c r="E92" i="8"/>
  <c r="A92" i="8" s="1"/>
  <c r="C92" i="8"/>
  <c r="B92" i="8"/>
  <c r="W91" i="8"/>
  <c r="Y91" i="8" s="1"/>
  <c r="P91" i="8"/>
  <c r="R91" i="8" s="1"/>
  <c r="O91" i="8"/>
  <c r="Q91" i="8" s="1"/>
  <c r="J91" i="8"/>
  <c r="I91" i="8"/>
  <c r="E91" i="8"/>
  <c r="C91" i="8"/>
  <c r="B91" i="8"/>
  <c r="W90" i="8"/>
  <c r="Y90" i="8" s="1"/>
  <c r="Q90" i="8"/>
  <c r="P90" i="8"/>
  <c r="R90" i="8" s="1"/>
  <c r="O90" i="8"/>
  <c r="J90" i="8"/>
  <c r="I90" i="8"/>
  <c r="E90" i="8"/>
  <c r="A90" i="8" s="1"/>
  <c r="C90" i="8"/>
  <c r="B90" i="8"/>
  <c r="Z89" i="8"/>
  <c r="AA89" i="8" s="1"/>
  <c r="W89" i="8"/>
  <c r="P89" i="8"/>
  <c r="R89" i="8" s="1"/>
  <c r="O89" i="8"/>
  <c r="Q89" i="8" s="1"/>
  <c r="J89" i="8"/>
  <c r="I89" i="8"/>
  <c r="E89" i="8"/>
  <c r="A89" i="8" s="1"/>
  <c r="C89" i="8"/>
  <c r="B89" i="8"/>
  <c r="W88" i="8"/>
  <c r="Y88" i="8" s="1"/>
  <c r="P88" i="8"/>
  <c r="R88" i="8" s="1"/>
  <c r="O88" i="8"/>
  <c r="Q88" i="8" s="1"/>
  <c r="J88" i="8"/>
  <c r="I88" i="8"/>
  <c r="E88" i="8"/>
  <c r="Z88" i="8" s="1"/>
  <c r="AA88" i="8" s="1"/>
  <c r="C88" i="8"/>
  <c r="B88" i="8"/>
  <c r="A88" i="8"/>
  <c r="W87" i="8"/>
  <c r="P87" i="8"/>
  <c r="R87" i="8" s="1"/>
  <c r="O87" i="8"/>
  <c r="Q87" i="8" s="1"/>
  <c r="J87" i="8"/>
  <c r="I87" i="8"/>
  <c r="E87" i="8"/>
  <c r="C87" i="8"/>
  <c r="B87" i="8"/>
  <c r="Y86" i="8"/>
  <c r="W86" i="8"/>
  <c r="P86" i="8"/>
  <c r="R86" i="8" s="1"/>
  <c r="O86" i="8"/>
  <c r="Q86" i="8" s="1"/>
  <c r="S86" i="8" s="1"/>
  <c r="J86" i="8"/>
  <c r="I86" i="8"/>
  <c r="E86" i="8"/>
  <c r="Z86" i="8" s="1"/>
  <c r="AA86" i="8" s="1"/>
  <c r="C86" i="8"/>
  <c r="B86" i="8"/>
  <c r="A86" i="8"/>
  <c r="W85" i="8"/>
  <c r="R85" i="8"/>
  <c r="Q85" i="8"/>
  <c r="P85" i="8"/>
  <c r="O85" i="8"/>
  <c r="J85" i="8"/>
  <c r="I85" i="8"/>
  <c r="E85" i="8"/>
  <c r="C85" i="8"/>
  <c r="B85" i="8"/>
  <c r="Y84" i="8"/>
  <c r="Z84" i="8" s="1"/>
  <c r="AA84" i="8" s="1"/>
  <c r="W84" i="8"/>
  <c r="P84" i="8"/>
  <c r="R84" i="8" s="1"/>
  <c r="O84" i="8"/>
  <c r="Q84" i="8" s="1"/>
  <c r="J84" i="8"/>
  <c r="I84" i="8"/>
  <c r="E84" i="8"/>
  <c r="C84" i="8"/>
  <c r="B84" i="8"/>
  <c r="A84" i="8"/>
  <c r="W83" i="8"/>
  <c r="R83" i="8"/>
  <c r="Q83" i="8"/>
  <c r="P83" i="8"/>
  <c r="O83" i="8"/>
  <c r="J83" i="8"/>
  <c r="I83" i="8"/>
  <c r="E83" i="8"/>
  <c r="C83" i="8"/>
  <c r="B83" i="8"/>
  <c r="W82" i="8"/>
  <c r="S82" i="8"/>
  <c r="P82" i="8"/>
  <c r="R82" i="8" s="1"/>
  <c r="O82" i="8"/>
  <c r="Q82" i="8" s="1"/>
  <c r="J82" i="8"/>
  <c r="I82" i="8"/>
  <c r="E82" i="8"/>
  <c r="Y82" i="8" s="1"/>
  <c r="C82" i="8"/>
  <c r="B82" i="8"/>
  <c r="A82" i="8"/>
  <c r="W81" i="8"/>
  <c r="P81" i="8"/>
  <c r="R81" i="8" s="1"/>
  <c r="O81" i="8"/>
  <c r="Q81" i="8" s="1"/>
  <c r="J81" i="8"/>
  <c r="I81" i="8"/>
  <c r="E81" i="8"/>
  <c r="C81" i="8"/>
  <c r="B81" i="8"/>
  <c r="W80" i="8"/>
  <c r="Y80" i="8" s="1"/>
  <c r="Z80" i="8" s="1"/>
  <c r="AA80" i="8" s="1"/>
  <c r="P80" i="8"/>
  <c r="R80" i="8" s="1"/>
  <c r="O80" i="8"/>
  <c r="Q80" i="8" s="1"/>
  <c r="J80" i="8"/>
  <c r="I80" i="8"/>
  <c r="E80" i="8"/>
  <c r="C80" i="8"/>
  <c r="B80" i="8"/>
  <c r="A80" i="8"/>
  <c r="W79" i="8"/>
  <c r="P79" i="8"/>
  <c r="R79" i="8" s="1"/>
  <c r="O79" i="8"/>
  <c r="Q79" i="8" s="1"/>
  <c r="S79" i="8" s="1"/>
  <c r="J79" i="8"/>
  <c r="I79" i="8"/>
  <c r="E79" i="8"/>
  <c r="C79" i="8"/>
  <c r="B79" i="8"/>
  <c r="Y78" i="8"/>
  <c r="W78" i="8"/>
  <c r="P78" i="8"/>
  <c r="R78" i="8" s="1"/>
  <c r="O78" i="8"/>
  <c r="Q78" i="8" s="1"/>
  <c r="S78" i="8" s="1"/>
  <c r="J78" i="8"/>
  <c r="I78" i="8"/>
  <c r="E78" i="8"/>
  <c r="Z78" i="8" s="1"/>
  <c r="AA78" i="8" s="1"/>
  <c r="C78" i="8"/>
  <c r="B78" i="8"/>
  <c r="A78" i="8"/>
  <c r="W77" i="8"/>
  <c r="Y77" i="8" s="1"/>
  <c r="R77" i="8"/>
  <c r="Q77" i="8"/>
  <c r="P77" i="8"/>
  <c r="O77" i="8"/>
  <c r="J77" i="8"/>
  <c r="I77" i="8"/>
  <c r="E77" i="8"/>
  <c r="C77" i="8"/>
  <c r="B77" i="8"/>
  <c r="W76" i="8"/>
  <c r="Y76" i="8" s="1"/>
  <c r="P76" i="8"/>
  <c r="R76" i="8" s="1"/>
  <c r="O76" i="8"/>
  <c r="Q76" i="8" s="1"/>
  <c r="J76" i="8"/>
  <c r="I76" i="8"/>
  <c r="E76" i="8"/>
  <c r="A76" i="8" s="1"/>
  <c r="C76" i="8"/>
  <c r="B76" i="8"/>
  <c r="W75" i="8"/>
  <c r="R75" i="8"/>
  <c r="P75" i="8"/>
  <c r="O75" i="8"/>
  <c r="Q75" i="8" s="1"/>
  <c r="J75" i="8"/>
  <c r="I75" i="8"/>
  <c r="E75" i="8"/>
  <c r="C75" i="8"/>
  <c r="B75" i="8"/>
  <c r="W74" i="8"/>
  <c r="Y74" i="8" s="1"/>
  <c r="S74" i="8"/>
  <c r="P74" i="8"/>
  <c r="R74" i="8" s="1"/>
  <c r="O74" i="8"/>
  <c r="Q74" i="8" s="1"/>
  <c r="J74" i="8"/>
  <c r="I74" i="8"/>
  <c r="E74" i="8"/>
  <c r="Z74" i="8" s="1"/>
  <c r="AA74" i="8" s="1"/>
  <c r="C74" i="8"/>
  <c r="B74" i="8"/>
  <c r="A74" i="8"/>
  <c r="W73" i="8"/>
  <c r="Q73" i="8"/>
  <c r="P73" i="8"/>
  <c r="R73" i="8" s="1"/>
  <c r="O73" i="8"/>
  <c r="J73" i="8"/>
  <c r="I73" i="8"/>
  <c r="E73" i="8"/>
  <c r="C73" i="8"/>
  <c r="B73" i="8"/>
  <c r="Z72" i="8"/>
  <c r="AA72" i="8" s="1"/>
  <c r="Y72" i="8"/>
  <c r="W72" i="8"/>
  <c r="P72" i="8"/>
  <c r="R72" i="8" s="1"/>
  <c r="O72" i="8"/>
  <c r="Q72" i="8" s="1"/>
  <c r="J72" i="8"/>
  <c r="I72" i="8"/>
  <c r="E72" i="8"/>
  <c r="A72" i="8" s="1"/>
  <c r="C72" i="8"/>
  <c r="B72" i="8"/>
  <c r="W71" i="8"/>
  <c r="R71" i="8"/>
  <c r="Q71" i="8"/>
  <c r="P71" i="8"/>
  <c r="O71" i="8"/>
  <c r="J71" i="8"/>
  <c r="I71" i="8"/>
  <c r="E71" i="8"/>
  <c r="C71" i="8"/>
  <c r="B71" i="8"/>
  <c r="W70" i="8"/>
  <c r="Y70" i="8" s="1"/>
  <c r="S70" i="8"/>
  <c r="P70" i="8"/>
  <c r="R70" i="8" s="1"/>
  <c r="O70" i="8"/>
  <c r="Q70" i="8" s="1"/>
  <c r="J70" i="8"/>
  <c r="I70" i="8"/>
  <c r="E70" i="8"/>
  <c r="Z70" i="8" s="1"/>
  <c r="AA70" i="8" s="1"/>
  <c r="C70" i="8"/>
  <c r="B70" i="8"/>
  <c r="A70" i="8"/>
  <c r="W69" i="8"/>
  <c r="P69" i="8"/>
  <c r="R69" i="8" s="1"/>
  <c r="O69" i="8"/>
  <c r="Q69" i="8" s="1"/>
  <c r="J69" i="8"/>
  <c r="I69" i="8"/>
  <c r="E69" i="8"/>
  <c r="C69" i="8"/>
  <c r="B69" i="8"/>
  <c r="W68" i="8"/>
  <c r="Y68" i="8" s="1"/>
  <c r="Z68" i="8" s="1"/>
  <c r="AA68" i="8" s="1"/>
  <c r="P68" i="8"/>
  <c r="R68" i="8" s="1"/>
  <c r="O68" i="8"/>
  <c r="Q68" i="8" s="1"/>
  <c r="J68" i="8"/>
  <c r="I68" i="8"/>
  <c r="E68" i="8"/>
  <c r="C68" i="8"/>
  <c r="B68" i="8"/>
  <c r="A68" i="8"/>
  <c r="W67" i="8"/>
  <c r="P67" i="8"/>
  <c r="R67" i="8" s="1"/>
  <c r="O67" i="8"/>
  <c r="Q67" i="8" s="1"/>
  <c r="J67" i="8"/>
  <c r="I67" i="8"/>
  <c r="E67" i="8"/>
  <c r="C67" i="8"/>
  <c r="B67" i="8"/>
  <c r="Y66" i="8"/>
  <c r="W66" i="8"/>
  <c r="P66" i="8"/>
  <c r="R66" i="8" s="1"/>
  <c r="O66" i="8"/>
  <c r="Q66" i="8" s="1"/>
  <c r="S66" i="8" s="1"/>
  <c r="J66" i="8"/>
  <c r="I66" i="8"/>
  <c r="E66" i="8"/>
  <c r="A66" i="8" s="1"/>
  <c r="C66" i="8"/>
  <c r="B66" i="8"/>
  <c r="W65" i="8"/>
  <c r="Y65" i="8" s="1"/>
  <c r="R65" i="8"/>
  <c r="Q65" i="8"/>
  <c r="P65" i="8"/>
  <c r="O65" i="8"/>
  <c r="J65" i="8"/>
  <c r="I65" i="8"/>
  <c r="E65" i="8"/>
  <c r="C65" i="8"/>
  <c r="B65" i="8"/>
  <c r="Y64" i="8"/>
  <c r="Z64" i="8" s="1"/>
  <c r="AA64" i="8" s="1"/>
  <c r="W64" i="8"/>
  <c r="P64" i="8"/>
  <c r="R64" i="8" s="1"/>
  <c r="O64" i="8"/>
  <c r="Q64" i="8" s="1"/>
  <c r="J64" i="8"/>
  <c r="I64" i="8"/>
  <c r="E64" i="8"/>
  <c r="A64" i="8" s="1"/>
  <c r="C64" i="8"/>
  <c r="B64" i="8"/>
  <c r="W63" i="8"/>
  <c r="R63" i="8"/>
  <c r="Q63" i="8"/>
  <c r="P63" i="8"/>
  <c r="O63" i="8"/>
  <c r="J63" i="8"/>
  <c r="I63" i="8"/>
  <c r="E63" i="8"/>
  <c r="C63" i="8"/>
  <c r="B63" i="8"/>
  <c r="W62" i="8"/>
  <c r="Y62" i="8" s="1"/>
  <c r="S62" i="8"/>
  <c r="P62" i="8"/>
  <c r="R62" i="8" s="1"/>
  <c r="O62" i="8"/>
  <c r="Q62" i="8" s="1"/>
  <c r="J62" i="8"/>
  <c r="I62" i="8"/>
  <c r="E62" i="8"/>
  <c r="Z62" i="8" s="1"/>
  <c r="AA62" i="8" s="1"/>
  <c r="C62" i="8"/>
  <c r="B62" i="8"/>
  <c r="A62" i="8"/>
  <c r="W61" i="8"/>
  <c r="P61" i="8"/>
  <c r="R61" i="8" s="1"/>
  <c r="O61" i="8"/>
  <c r="Q61" i="8" s="1"/>
  <c r="J61" i="8"/>
  <c r="I61" i="8"/>
  <c r="E61" i="8"/>
  <c r="C61" i="8"/>
  <c r="B61" i="8"/>
  <c r="Y60" i="8"/>
  <c r="W60" i="8"/>
  <c r="Z60" i="8" s="1"/>
  <c r="AA60" i="8" s="1"/>
  <c r="P60" i="8"/>
  <c r="R60" i="8" s="1"/>
  <c r="O60" i="8"/>
  <c r="Q60" i="8" s="1"/>
  <c r="J60" i="8"/>
  <c r="I60" i="8"/>
  <c r="E60" i="8"/>
  <c r="C60" i="8"/>
  <c r="B60" i="8"/>
  <c r="A60" i="8"/>
  <c r="W59" i="8"/>
  <c r="Q59" i="8"/>
  <c r="P59" i="8"/>
  <c r="R59" i="8" s="1"/>
  <c r="O59" i="8"/>
  <c r="J59" i="8"/>
  <c r="I59" i="8"/>
  <c r="E59" i="8"/>
  <c r="C59" i="8"/>
  <c r="B59" i="8"/>
  <c r="W58" i="8"/>
  <c r="P58" i="8"/>
  <c r="R58" i="8" s="1"/>
  <c r="O58" i="8"/>
  <c r="Q58" i="8" s="1"/>
  <c r="S58" i="8" s="1"/>
  <c r="J58" i="8"/>
  <c r="I58" i="8"/>
  <c r="E58" i="8"/>
  <c r="A58" i="8" s="1"/>
  <c r="C58" i="8"/>
  <c r="B58" i="8"/>
  <c r="W57" i="8"/>
  <c r="Y57" i="8" s="1"/>
  <c r="R57" i="8"/>
  <c r="P57" i="8"/>
  <c r="O57" i="8"/>
  <c r="Q57" i="8" s="1"/>
  <c r="J57" i="8"/>
  <c r="I57" i="8"/>
  <c r="E57" i="8"/>
  <c r="C57" i="8"/>
  <c r="B57" i="8"/>
  <c r="W56" i="8"/>
  <c r="Y56" i="8" s="1"/>
  <c r="P56" i="8"/>
  <c r="R56" i="8" s="1"/>
  <c r="O56" i="8"/>
  <c r="Q56" i="8" s="1"/>
  <c r="J56" i="8"/>
  <c r="I56" i="8"/>
  <c r="E56" i="8"/>
  <c r="Z56" i="8" s="1"/>
  <c r="AA56" i="8" s="1"/>
  <c r="C56" i="8"/>
  <c r="B56" i="8"/>
  <c r="A56" i="8"/>
  <c r="W55" i="8"/>
  <c r="P55" i="8"/>
  <c r="R55" i="8" s="1"/>
  <c r="O55" i="8"/>
  <c r="Q55" i="8" s="1"/>
  <c r="S55" i="8" s="1"/>
  <c r="J55" i="8"/>
  <c r="I55" i="8"/>
  <c r="E55" i="8"/>
  <c r="C55" i="8"/>
  <c r="B55" i="8"/>
  <c r="Y54" i="8"/>
  <c r="W54" i="8"/>
  <c r="P54" i="8"/>
  <c r="R54" i="8" s="1"/>
  <c r="O54" i="8"/>
  <c r="Q54" i="8" s="1"/>
  <c r="S54" i="8" s="1"/>
  <c r="J54" i="8"/>
  <c r="I54" i="8"/>
  <c r="E54" i="8"/>
  <c r="A54" i="8" s="1"/>
  <c r="C54" i="8"/>
  <c r="B54" i="8"/>
  <c r="W53" i="8"/>
  <c r="Y53" i="8" s="1"/>
  <c r="R53" i="8"/>
  <c r="Q53" i="8"/>
  <c r="P53" i="8"/>
  <c r="O53" i="8"/>
  <c r="J53" i="8"/>
  <c r="I53" i="8"/>
  <c r="E53" i="8"/>
  <c r="C53" i="8"/>
  <c r="B53" i="8"/>
  <c r="W52" i="8"/>
  <c r="P52" i="8"/>
  <c r="R52" i="8" s="1"/>
  <c r="O52" i="8"/>
  <c r="Q52" i="8" s="1"/>
  <c r="J52" i="8"/>
  <c r="I52" i="8"/>
  <c r="E52" i="8"/>
  <c r="C52" i="8"/>
  <c r="B52" i="8"/>
  <c r="W51" i="8"/>
  <c r="R51" i="8"/>
  <c r="P51" i="8"/>
  <c r="O51" i="8"/>
  <c r="Q51" i="8" s="1"/>
  <c r="J51" i="8"/>
  <c r="I51" i="8"/>
  <c r="E51" i="8"/>
  <c r="C51" i="8"/>
  <c r="B51" i="8"/>
  <c r="W50" i="8"/>
  <c r="Y50" i="8" s="1"/>
  <c r="S50" i="8"/>
  <c r="P50" i="8"/>
  <c r="R50" i="8" s="1"/>
  <c r="O50" i="8"/>
  <c r="Q50" i="8" s="1"/>
  <c r="J50" i="8"/>
  <c r="I50" i="8"/>
  <c r="E50" i="8"/>
  <c r="C50" i="8"/>
  <c r="B50" i="8"/>
  <c r="A50" i="8"/>
  <c r="W49" i="8"/>
  <c r="Q49" i="8"/>
  <c r="P49" i="8"/>
  <c r="R49" i="8" s="1"/>
  <c r="O49" i="8"/>
  <c r="J49" i="8"/>
  <c r="I49" i="8"/>
  <c r="E49" i="8"/>
  <c r="C49" i="8"/>
  <c r="B49" i="8"/>
  <c r="Z48" i="8"/>
  <c r="AA48" i="8" s="1"/>
  <c r="Y48" i="8"/>
  <c r="W48" i="8"/>
  <c r="P48" i="8"/>
  <c r="R48" i="8" s="1"/>
  <c r="O48" i="8"/>
  <c r="Q48" i="8" s="1"/>
  <c r="J48" i="8"/>
  <c r="I48" i="8"/>
  <c r="E48" i="8"/>
  <c r="A48" i="8" s="1"/>
  <c r="C48" i="8"/>
  <c r="B48" i="8"/>
  <c r="W47" i="8"/>
  <c r="R47" i="8"/>
  <c r="Q47" i="8"/>
  <c r="P47" i="8"/>
  <c r="O47" i="8"/>
  <c r="J47" i="8"/>
  <c r="I47" i="8"/>
  <c r="E47" i="8"/>
  <c r="C47" i="8"/>
  <c r="B47" i="8"/>
  <c r="W46" i="8"/>
  <c r="Y46" i="8" s="1"/>
  <c r="S46" i="8"/>
  <c r="P46" i="8"/>
  <c r="R46" i="8" s="1"/>
  <c r="O46" i="8"/>
  <c r="Q46" i="8" s="1"/>
  <c r="J46" i="8"/>
  <c r="I46" i="8"/>
  <c r="E46" i="8"/>
  <c r="Z46" i="8" s="1"/>
  <c r="AA46" i="8" s="1"/>
  <c r="C46" i="8"/>
  <c r="B46" i="8"/>
  <c r="A46" i="8"/>
  <c r="W45" i="8"/>
  <c r="P45" i="8"/>
  <c r="R45" i="8" s="1"/>
  <c r="O45" i="8"/>
  <c r="Q45" i="8" s="1"/>
  <c r="J45" i="8"/>
  <c r="I45" i="8"/>
  <c r="E45" i="8"/>
  <c r="C45" i="8"/>
  <c r="B45" i="8"/>
  <c r="Y44" i="8"/>
  <c r="W44" i="8"/>
  <c r="Z44" i="8" s="1"/>
  <c r="AA44" i="8" s="1"/>
  <c r="P44" i="8"/>
  <c r="R44" i="8" s="1"/>
  <c r="O44" i="8"/>
  <c r="Q44" i="8" s="1"/>
  <c r="J44" i="8"/>
  <c r="I44" i="8"/>
  <c r="E44" i="8"/>
  <c r="C44" i="8"/>
  <c r="B44" i="8"/>
  <c r="A44" i="8"/>
  <c r="W43" i="8"/>
  <c r="Q43" i="8"/>
  <c r="S43" i="8" s="1"/>
  <c r="P43" i="8"/>
  <c r="R43" i="8" s="1"/>
  <c r="O43" i="8"/>
  <c r="J43" i="8"/>
  <c r="I43" i="8"/>
  <c r="E43" i="8"/>
  <c r="C43" i="8"/>
  <c r="B43" i="8"/>
  <c r="W42" i="8"/>
  <c r="P42" i="8"/>
  <c r="R42" i="8" s="1"/>
  <c r="O42" i="8"/>
  <c r="Q42" i="8" s="1"/>
  <c r="S42" i="8" s="1"/>
  <c r="J42" i="8"/>
  <c r="I42" i="8"/>
  <c r="E42" i="8"/>
  <c r="A42" i="8" s="1"/>
  <c r="C42" i="8"/>
  <c r="B42" i="8"/>
  <c r="W41" i="8"/>
  <c r="Y41" i="8" s="1"/>
  <c r="R41" i="8"/>
  <c r="P41" i="8"/>
  <c r="O41" i="8"/>
  <c r="Q41" i="8" s="1"/>
  <c r="J41" i="8"/>
  <c r="I41" i="8"/>
  <c r="E41" i="8"/>
  <c r="C41" i="8"/>
  <c r="B41" i="8"/>
  <c r="W40" i="8"/>
  <c r="P40" i="8"/>
  <c r="R40" i="8" s="1"/>
  <c r="O40" i="8"/>
  <c r="Q40" i="8" s="1"/>
  <c r="J40" i="8"/>
  <c r="I40" i="8"/>
  <c r="E40" i="8"/>
  <c r="A40" i="8" s="1"/>
  <c r="C40" i="8"/>
  <c r="B40" i="8"/>
  <c r="W39" i="8"/>
  <c r="R39" i="8"/>
  <c r="P39" i="8"/>
  <c r="O39" i="8"/>
  <c r="Q39" i="8" s="1"/>
  <c r="J39" i="8"/>
  <c r="I39" i="8"/>
  <c r="E39" i="8"/>
  <c r="C39" i="8"/>
  <c r="B39" i="8"/>
  <c r="W38" i="8"/>
  <c r="Y38" i="8" s="1"/>
  <c r="S38" i="8"/>
  <c r="P38" i="8"/>
  <c r="R38" i="8" s="1"/>
  <c r="O38" i="8"/>
  <c r="Q38" i="8" s="1"/>
  <c r="J38" i="8"/>
  <c r="I38" i="8"/>
  <c r="E38" i="8"/>
  <c r="C38" i="8"/>
  <c r="B38" i="8"/>
  <c r="A38" i="8"/>
  <c r="W37" i="8"/>
  <c r="Q37" i="8"/>
  <c r="P37" i="8"/>
  <c r="R37" i="8" s="1"/>
  <c r="O37" i="8"/>
  <c r="J37" i="8"/>
  <c r="I37" i="8"/>
  <c r="E37" i="8"/>
  <c r="C37" i="8"/>
  <c r="B37" i="8"/>
  <c r="Z36" i="8"/>
  <c r="AA36" i="8" s="1"/>
  <c r="Y36" i="8"/>
  <c r="W36" i="8"/>
  <c r="P36" i="8"/>
  <c r="R36" i="8" s="1"/>
  <c r="O36" i="8"/>
  <c r="Q36" i="8" s="1"/>
  <c r="J36" i="8"/>
  <c r="I36" i="8"/>
  <c r="E36" i="8"/>
  <c r="A36" i="8" s="1"/>
  <c r="C36" i="8"/>
  <c r="B36" i="8"/>
  <c r="W35" i="8"/>
  <c r="R35" i="8"/>
  <c r="Q35" i="8"/>
  <c r="P35" i="8"/>
  <c r="O35" i="8"/>
  <c r="J35" i="8"/>
  <c r="I35" i="8"/>
  <c r="E35" i="8"/>
  <c r="C35" i="8"/>
  <c r="B35" i="8"/>
  <c r="Z34" i="8"/>
  <c r="AA34" i="8" s="1"/>
  <c r="W34" i="8"/>
  <c r="Y34" i="8" s="1"/>
  <c r="P34" i="8"/>
  <c r="R34" i="8" s="1"/>
  <c r="S34" i="8" s="1"/>
  <c r="O34" i="8"/>
  <c r="Q34" i="8" s="1"/>
  <c r="J34" i="8"/>
  <c r="I34" i="8"/>
  <c r="E34" i="8"/>
  <c r="A34" i="8" s="1"/>
  <c r="C34" i="8"/>
  <c r="B34" i="8"/>
  <c r="W33" i="8"/>
  <c r="P33" i="8"/>
  <c r="R33" i="8" s="1"/>
  <c r="O33" i="8"/>
  <c r="Q33" i="8" s="1"/>
  <c r="J33" i="8"/>
  <c r="I33" i="8"/>
  <c r="E33" i="8"/>
  <c r="C33" i="8"/>
  <c r="B33" i="8"/>
  <c r="W32" i="8"/>
  <c r="Z32" i="8" s="1"/>
  <c r="AA32" i="8" s="1"/>
  <c r="P32" i="8"/>
  <c r="R32" i="8" s="1"/>
  <c r="O32" i="8"/>
  <c r="Q32" i="8" s="1"/>
  <c r="J32" i="8"/>
  <c r="I32" i="8"/>
  <c r="E32" i="8"/>
  <c r="C32" i="8"/>
  <c r="B32" i="8"/>
  <c r="A32" i="8"/>
  <c r="W31" i="8"/>
  <c r="Q31" i="8"/>
  <c r="P31" i="8"/>
  <c r="R31" i="8" s="1"/>
  <c r="O31" i="8"/>
  <c r="J31" i="8"/>
  <c r="I31" i="8"/>
  <c r="E31" i="8"/>
  <c r="C31" i="8"/>
  <c r="B31" i="8"/>
  <c r="W30" i="8"/>
  <c r="P30" i="8"/>
  <c r="R30" i="8" s="1"/>
  <c r="O30" i="8"/>
  <c r="Q30" i="8" s="1"/>
  <c r="J30" i="8"/>
  <c r="I30" i="8"/>
  <c r="E30" i="8"/>
  <c r="Y30" i="8" s="1"/>
  <c r="C30" i="8"/>
  <c r="B30" i="8"/>
  <c r="W29" i="8"/>
  <c r="Y29" i="8" s="1"/>
  <c r="P29" i="8"/>
  <c r="R29" i="8" s="1"/>
  <c r="O29" i="8"/>
  <c r="Q29" i="8" s="1"/>
  <c r="J29" i="8"/>
  <c r="I29" i="8"/>
  <c r="E29" i="8"/>
  <c r="C29" i="8"/>
  <c r="B29" i="8"/>
  <c r="J28" i="8"/>
  <c r="I28" i="8"/>
  <c r="G28" i="8"/>
  <c r="F28" i="8"/>
  <c r="E28" i="8"/>
  <c r="P27" i="8"/>
  <c r="J27" i="8"/>
  <c r="I27" i="8"/>
  <c r="G27" i="8"/>
  <c r="F27" i="8"/>
  <c r="E27" i="8"/>
  <c r="J26" i="8"/>
  <c r="I26" i="8"/>
  <c r="G26" i="8"/>
  <c r="F26" i="8"/>
  <c r="O26" i="8" s="1"/>
  <c r="E26" i="8"/>
  <c r="J25" i="8"/>
  <c r="I25" i="8"/>
  <c r="G25" i="8"/>
  <c r="P25" i="8" s="1"/>
  <c r="F25" i="8"/>
  <c r="O25" i="8" s="1"/>
  <c r="E25" i="8"/>
  <c r="J24" i="8"/>
  <c r="I24" i="8"/>
  <c r="G24" i="8"/>
  <c r="F24" i="8"/>
  <c r="E24" i="8"/>
  <c r="P23" i="8"/>
  <c r="J23" i="8"/>
  <c r="I23" i="8"/>
  <c r="G23" i="8"/>
  <c r="F23" i="8"/>
  <c r="E23" i="8"/>
  <c r="J22" i="8"/>
  <c r="I22" i="8"/>
  <c r="G22" i="8"/>
  <c r="W22" i="8" s="1"/>
  <c r="Y22" i="8" s="1"/>
  <c r="F22" i="8"/>
  <c r="O22" i="8" s="1"/>
  <c r="E22" i="8"/>
  <c r="J21" i="8"/>
  <c r="I21" i="8"/>
  <c r="G21" i="8"/>
  <c r="P21" i="8" s="1"/>
  <c r="F21" i="8"/>
  <c r="O21" i="8" s="1"/>
  <c r="E21" i="8"/>
  <c r="J20" i="8"/>
  <c r="I20" i="8"/>
  <c r="G20" i="8"/>
  <c r="W20" i="8" s="1"/>
  <c r="F20" i="8"/>
  <c r="E20" i="8"/>
  <c r="J19" i="8"/>
  <c r="I19" i="8"/>
  <c r="G19" i="8"/>
  <c r="P19" i="8" s="1"/>
  <c r="F19" i="8"/>
  <c r="E19" i="8"/>
  <c r="J18" i="8"/>
  <c r="I18" i="8"/>
  <c r="G18" i="8"/>
  <c r="F18" i="8"/>
  <c r="O18" i="8" s="1"/>
  <c r="E18" i="8"/>
  <c r="J17" i="8"/>
  <c r="I17" i="8"/>
  <c r="G17" i="8"/>
  <c r="P17" i="8" s="1"/>
  <c r="F17" i="8"/>
  <c r="O17" i="8" s="1"/>
  <c r="E17" i="8"/>
  <c r="P16" i="8"/>
  <c r="R16" i="8" s="1"/>
  <c r="J16" i="8"/>
  <c r="H16" i="8"/>
  <c r="I16" i="8" s="1"/>
  <c r="G16" i="8"/>
  <c r="F16" i="8"/>
  <c r="O16" i="8" s="1"/>
  <c r="E16" i="8"/>
  <c r="H15" i="8"/>
  <c r="G15" i="8"/>
  <c r="F15" i="8"/>
  <c r="O15" i="8" s="1"/>
  <c r="Q15" i="8" s="1"/>
  <c r="E15" i="8"/>
  <c r="P14" i="8"/>
  <c r="R14" i="8" s="1"/>
  <c r="J14" i="8"/>
  <c r="H14" i="8"/>
  <c r="I14" i="8" s="1"/>
  <c r="G14" i="8"/>
  <c r="F14" i="8"/>
  <c r="O14" i="8" s="1"/>
  <c r="E14" i="8"/>
  <c r="R13" i="8"/>
  <c r="H13" i="8"/>
  <c r="G13" i="8"/>
  <c r="P13" i="8" s="1"/>
  <c r="F13" i="8"/>
  <c r="O13" i="8" s="1"/>
  <c r="E13" i="8"/>
  <c r="P12" i="8"/>
  <c r="R12" i="8" s="1"/>
  <c r="H12" i="8"/>
  <c r="J12" i="8" s="1"/>
  <c r="G12" i="8"/>
  <c r="F12" i="8"/>
  <c r="O12" i="8" s="1"/>
  <c r="E12" i="8"/>
  <c r="H11" i="8"/>
  <c r="G11" i="8"/>
  <c r="F11" i="8"/>
  <c r="O11" i="8" s="1"/>
  <c r="Q11" i="8" s="1"/>
  <c r="E11" i="8"/>
  <c r="J10" i="8"/>
  <c r="I10" i="8"/>
  <c r="G10" i="8"/>
  <c r="F10" i="8"/>
  <c r="Q10" i="8" s="1"/>
  <c r="E10" i="8"/>
  <c r="P9" i="8"/>
  <c r="J9" i="8"/>
  <c r="I9" i="8"/>
  <c r="G9" i="8"/>
  <c r="R9" i="8" s="1"/>
  <c r="F9" i="8"/>
  <c r="E9" i="8"/>
  <c r="R8" i="8"/>
  <c r="H8" i="8"/>
  <c r="G8" i="8"/>
  <c r="P8" i="8" s="1"/>
  <c r="F8" i="8"/>
  <c r="O8" i="8" s="1"/>
  <c r="E8" i="8"/>
  <c r="R7" i="8"/>
  <c r="O7" i="8"/>
  <c r="J7" i="8"/>
  <c r="I7" i="8"/>
  <c r="H7" i="8"/>
  <c r="G7" i="8"/>
  <c r="P7" i="8" s="1"/>
  <c r="F7" i="8"/>
  <c r="E7" i="8"/>
  <c r="H6" i="8"/>
  <c r="G6" i="8"/>
  <c r="F6" i="8"/>
  <c r="O6" i="8" s="1"/>
  <c r="E6" i="8"/>
  <c r="R5" i="8"/>
  <c r="J5" i="8"/>
  <c r="H5" i="8"/>
  <c r="I5" i="8" s="1"/>
  <c r="G5" i="8"/>
  <c r="P5" i="8" s="1"/>
  <c r="F5" i="8"/>
  <c r="O5" i="8" s="1"/>
  <c r="E5" i="8"/>
  <c r="H4" i="8"/>
  <c r="G4" i="8"/>
  <c r="F4" i="8"/>
  <c r="O4" i="8" s="1"/>
  <c r="Q4" i="8" s="1"/>
  <c r="E4" i="8"/>
  <c r="P3" i="8"/>
  <c r="J3" i="8"/>
  <c r="I3" i="8"/>
  <c r="G3" i="8"/>
  <c r="R3" i="8" s="1"/>
  <c r="F3" i="8"/>
  <c r="E3" i="8"/>
  <c r="H16" i="1"/>
  <c r="I16" i="1" s="1"/>
  <c r="I57" i="1"/>
  <c r="G4" i="7"/>
  <c r="F4" i="7"/>
  <c r="E4" i="7"/>
  <c r="E165" i="6"/>
  <c r="A165" i="6" s="1"/>
  <c r="C165" i="6"/>
  <c r="B165" i="6"/>
  <c r="E164" i="6"/>
  <c r="A164" i="6" s="1"/>
  <c r="C164" i="6"/>
  <c r="B164" i="6"/>
  <c r="E163" i="6"/>
  <c r="A163" i="6" s="1"/>
  <c r="C163" i="6"/>
  <c r="B163" i="6"/>
  <c r="E162" i="6"/>
  <c r="A162" i="6" s="1"/>
  <c r="C162" i="6"/>
  <c r="B162" i="6"/>
  <c r="E161" i="6"/>
  <c r="A161" i="6" s="1"/>
  <c r="C161" i="6"/>
  <c r="B161" i="6"/>
  <c r="E160" i="6"/>
  <c r="A160" i="6" s="1"/>
  <c r="C160" i="6"/>
  <c r="B160" i="6"/>
  <c r="E159" i="6"/>
  <c r="A159" i="6" s="1"/>
  <c r="C159" i="6"/>
  <c r="B159" i="6"/>
  <c r="E158" i="6"/>
  <c r="A158" i="6" s="1"/>
  <c r="C158" i="6"/>
  <c r="B158" i="6"/>
  <c r="E157" i="6"/>
  <c r="A157" i="6" s="1"/>
  <c r="C157" i="6"/>
  <c r="B157" i="6"/>
  <c r="E156" i="6"/>
  <c r="A156" i="6" s="1"/>
  <c r="C156" i="6"/>
  <c r="B156" i="6"/>
  <c r="E155" i="6"/>
  <c r="A155" i="6" s="1"/>
  <c r="C155" i="6"/>
  <c r="B155" i="6"/>
  <c r="E154" i="6"/>
  <c r="A154" i="6" s="1"/>
  <c r="C154" i="6"/>
  <c r="B154" i="6"/>
  <c r="E153" i="6"/>
  <c r="A153" i="6" s="1"/>
  <c r="C153" i="6"/>
  <c r="B153" i="6"/>
  <c r="E152" i="6"/>
  <c r="A152" i="6" s="1"/>
  <c r="C152" i="6"/>
  <c r="B152" i="6"/>
  <c r="E151" i="6"/>
  <c r="A151" i="6" s="1"/>
  <c r="C151" i="6"/>
  <c r="B151" i="6"/>
  <c r="E150" i="6"/>
  <c r="A150" i="6" s="1"/>
  <c r="C150" i="6"/>
  <c r="B150" i="6"/>
  <c r="E149" i="6"/>
  <c r="A149" i="6" s="1"/>
  <c r="C149" i="6"/>
  <c r="B149" i="6"/>
  <c r="E148" i="6"/>
  <c r="A148" i="6" s="1"/>
  <c r="C148" i="6"/>
  <c r="B148" i="6"/>
  <c r="E147" i="6"/>
  <c r="A147" i="6" s="1"/>
  <c r="C147" i="6"/>
  <c r="B147" i="6"/>
  <c r="E146" i="6"/>
  <c r="A146" i="6" s="1"/>
  <c r="C146" i="6"/>
  <c r="B146" i="6"/>
  <c r="E145" i="6"/>
  <c r="A145" i="6" s="1"/>
  <c r="C145" i="6"/>
  <c r="B145" i="6"/>
  <c r="E144" i="6"/>
  <c r="A144" i="6" s="1"/>
  <c r="C144" i="6"/>
  <c r="B144" i="6"/>
  <c r="E143" i="6"/>
  <c r="A143" i="6" s="1"/>
  <c r="C143" i="6"/>
  <c r="B143" i="6"/>
  <c r="E142" i="6"/>
  <c r="A142" i="6" s="1"/>
  <c r="C142" i="6"/>
  <c r="B142" i="6"/>
  <c r="E141" i="6"/>
  <c r="A141" i="6" s="1"/>
  <c r="C141" i="6"/>
  <c r="B141" i="6"/>
  <c r="E140" i="6"/>
  <c r="A140" i="6" s="1"/>
  <c r="C140" i="6"/>
  <c r="B140" i="6"/>
  <c r="E139" i="6"/>
  <c r="A139" i="6" s="1"/>
  <c r="C139" i="6"/>
  <c r="B139" i="6"/>
  <c r="E138" i="6"/>
  <c r="A138" i="6" s="1"/>
  <c r="C138" i="6"/>
  <c r="B138" i="6"/>
  <c r="E137" i="6"/>
  <c r="A137" i="6" s="1"/>
  <c r="C137" i="6"/>
  <c r="B137" i="6"/>
  <c r="E136" i="6"/>
  <c r="A136" i="6" s="1"/>
  <c r="C136" i="6"/>
  <c r="B136" i="6"/>
  <c r="E135" i="6"/>
  <c r="A135" i="6" s="1"/>
  <c r="C135" i="6"/>
  <c r="B135" i="6"/>
  <c r="E134" i="6"/>
  <c r="A134" i="6" s="1"/>
  <c r="C134" i="6"/>
  <c r="B134" i="6"/>
  <c r="E133" i="6"/>
  <c r="A133" i="6" s="1"/>
  <c r="C133" i="6"/>
  <c r="B133" i="6"/>
  <c r="E132" i="6"/>
  <c r="A132" i="6" s="1"/>
  <c r="C132" i="6"/>
  <c r="B132" i="6"/>
  <c r="E131" i="6"/>
  <c r="A131" i="6" s="1"/>
  <c r="C131" i="6"/>
  <c r="B131" i="6"/>
  <c r="E130" i="6"/>
  <c r="A130" i="6" s="1"/>
  <c r="C130" i="6"/>
  <c r="B130" i="6"/>
  <c r="E129" i="6"/>
  <c r="A129" i="6" s="1"/>
  <c r="C129" i="6"/>
  <c r="B129" i="6"/>
  <c r="E128" i="6"/>
  <c r="A128" i="6" s="1"/>
  <c r="C128" i="6"/>
  <c r="B128" i="6"/>
  <c r="E127" i="6"/>
  <c r="A127" i="6" s="1"/>
  <c r="C127" i="6"/>
  <c r="B127" i="6"/>
  <c r="E126" i="6"/>
  <c r="A126" i="6" s="1"/>
  <c r="C126" i="6"/>
  <c r="B126" i="6"/>
  <c r="E125" i="6"/>
  <c r="A125" i="6" s="1"/>
  <c r="C125" i="6"/>
  <c r="B125" i="6"/>
  <c r="E124" i="6"/>
  <c r="A124" i="6" s="1"/>
  <c r="C124" i="6"/>
  <c r="B124" i="6"/>
  <c r="E123" i="6"/>
  <c r="A123" i="6" s="1"/>
  <c r="C123" i="6"/>
  <c r="B123" i="6"/>
  <c r="E122" i="6"/>
  <c r="A122" i="6" s="1"/>
  <c r="C122" i="6"/>
  <c r="B122" i="6"/>
  <c r="E121" i="6"/>
  <c r="A121" i="6" s="1"/>
  <c r="C121" i="6"/>
  <c r="B121" i="6"/>
  <c r="E120" i="6"/>
  <c r="A120" i="6" s="1"/>
  <c r="C120" i="6"/>
  <c r="B120" i="6"/>
  <c r="E119" i="6"/>
  <c r="A119" i="6" s="1"/>
  <c r="C119" i="6"/>
  <c r="B119" i="6"/>
  <c r="E118" i="6"/>
  <c r="A118" i="6" s="1"/>
  <c r="C118" i="6"/>
  <c r="B118" i="6"/>
  <c r="E117" i="6"/>
  <c r="A117" i="6" s="1"/>
  <c r="C117" i="6"/>
  <c r="B117" i="6"/>
  <c r="E116" i="6"/>
  <c r="A116" i="6" s="1"/>
  <c r="C116" i="6"/>
  <c r="B116" i="6"/>
  <c r="E115" i="6"/>
  <c r="A115" i="6" s="1"/>
  <c r="C115" i="6"/>
  <c r="B115" i="6"/>
  <c r="E114" i="6"/>
  <c r="A114" i="6" s="1"/>
  <c r="C114" i="6"/>
  <c r="B114" i="6"/>
  <c r="E113" i="6"/>
  <c r="A113" i="6" s="1"/>
  <c r="C113" i="6"/>
  <c r="B113" i="6"/>
  <c r="E112" i="6"/>
  <c r="A112" i="6" s="1"/>
  <c r="C112" i="6"/>
  <c r="B112" i="6"/>
  <c r="E111" i="6"/>
  <c r="A111" i="6" s="1"/>
  <c r="C111" i="6"/>
  <c r="B111" i="6"/>
  <c r="E110" i="6"/>
  <c r="A110" i="6" s="1"/>
  <c r="C110" i="6"/>
  <c r="B110" i="6"/>
  <c r="E109" i="6"/>
  <c r="A109" i="6" s="1"/>
  <c r="C109" i="6"/>
  <c r="B109" i="6"/>
  <c r="E108" i="6"/>
  <c r="A108" i="6" s="1"/>
  <c r="C108" i="6"/>
  <c r="B108" i="6"/>
  <c r="E107" i="6"/>
  <c r="A107" i="6" s="1"/>
  <c r="C107" i="6"/>
  <c r="B107" i="6"/>
  <c r="E106" i="6"/>
  <c r="A106" i="6" s="1"/>
  <c r="C106" i="6"/>
  <c r="B106" i="6"/>
  <c r="E105" i="6"/>
  <c r="A105" i="6" s="1"/>
  <c r="C105" i="6"/>
  <c r="B105" i="6"/>
  <c r="E104" i="6"/>
  <c r="A104" i="6" s="1"/>
  <c r="C104" i="6"/>
  <c r="B104" i="6"/>
  <c r="E103" i="6"/>
  <c r="A103" i="6" s="1"/>
  <c r="C103" i="6"/>
  <c r="B103" i="6"/>
  <c r="E102" i="6"/>
  <c r="A102" i="6" s="1"/>
  <c r="C102" i="6"/>
  <c r="B102" i="6"/>
  <c r="E101" i="6"/>
  <c r="A101" i="6" s="1"/>
  <c r="C101" i="6"/>
  <c r="B101" i="6"/>
  <c r="E100" i="6"/>
  <c r="A100" i="6" s="1"/>
  <c r="C100" i="6"/>
  <c r="B100" i="6"/>
  <c r="E99" i="6"/>
  <c r="A99" i="6" s="1"/>
  <c r="C99" i="6"/>
  <c r="B99" i="6"/>
  <c r="E98" i="6"/>
  <c r="A98" i="6" s="1"/>
  <c r="C98" i="6"/>
  <c r="B98" i="6"/>
  <c r="E97" i="6"/>
  <c r="A97" i="6" s="1"/>
  <c r="C97" i="6"/>
  <c r="B97" i="6"/>
  <c r="E96" i="6"/>
  <c r="A96" i="6" s="1"/>
  <c r="C96" i="6"/>
  <c r="B96" i="6"/>
  <c r="E95" i="6"/>
  <c r="A95" i="6" s="1"/>
  <c r="C95" i="6"/>
  <c r="B95" i="6"/>
  <c r="E94" i="6"/>
  <c r="A94" i="6" s="1"/>
  <c r="C94" i="6"/>
  <c r="B94" i="6"/>
  <c r="E93" i="6"/>
  <c r="A93" i="6" s="1"/>
  <c r="C93" i="6"/>
  <c r="B93" i="6"/>
  <c r="E92" i="6"/>
  <c r="A92" i="6" s="1"/>
  <c r="C92" i="6"/>
  <c r="B92" i="6"/>
  <c r="E91" i="6"/>
  <c r="A91" i="6" s="1"/>
  <c r="C91" i="6"/>
  <c r="B91" i="6"/>
  <c r="E90" i="6"/>
  <c r="A90" i="6" s="1"/>
  <c r="C90" i="6"/>
  <c r="B90" i="6"/>
  <c r="E89" i="6"/>
  <c r="A89" i="6" s="1"/>
  <c r="C89" i="6"/>
  <c r="B89" i="6"/>
  <c r="E88" i="6"/>
  <c r="A88" i="6" s="1"/>
  <c r="C88" i="6"/>
  <c r="B88" i="6"/>
  <c r="E87" i="6"/>
  <c r="A87" i="6" s="1"/>
  <c r="C87" i="6"/>
  <c r="B87" i="6"/>
  <c r="E86" i="6"/>
  <c r="A86" i="6" s="1"/>
  <c r="C86" i="6"/>
  <c r="B86" i="6"/>
  <c r="E85" i="6"/>
  <c r="A85" i="6" s="1"/>
  <c r="C85" i="6"/>
  <c r="B85" i="6"/>
  <c r="E84" i="6"/>
  <c r="A84" i="6" s="1"/>
  <c r="C84" i="6"/>
  <c r="B84" i="6"/>
  <c r="E83" i="6"/>
  <c r="A83" i="6" s="1"/>
  <c r="C83" i="6"/>
  <c r="B83" i="6"/>
  <c r="E82" i="6"/>
  <c r="A82" i="6" s="1"/>
  <c r="C82" i="6"/>
  <c r="B82" i="6"/>
  <c r="E81" i="6"/>
  <c r="A81" i="6" s="1"/>
  <c r="C81" i="6"/>
  <c r="B81" i="6"/>
  <c r="E80" i="6"/>
  <c r="A80" i="6" s="1"/>
  <c r="C80" i="6"/>
  <c r="B80" i="6"/>
  <c r="E79" i="6"/>
  <c r="A79" i="6" s="1"/>
  <c r="C79" i="6"/>
  <c r="B79" i="6"/>
  <c r="E78" i="6"/>
  <c r="A78" i="6" s="1"/>
  <c r="C78" i="6"/>
  <c r="B78" i="6"/>
  <c r="E77" i="6"/>
  <c r="A77" i="6" s="1"/>
  <c r="C77" i="6"/>
  <c r="B77" i="6"/>
  <c r="E76" i="6"/>
  <c r="A76" i="6" s="1"/>
  <c r="C76" i="6"/>
  <c r="B76" i="6"/>
  <c r="E75" i="6"/>
  <c r="A75" i="6" s="1"/>
  <c r="C75" i="6"/>
  <c r="B75" i="6"/>
  <c r="E74" i="6"/>
  <c r="A74" i="6" s="1"/>
  <c r="C74" i="6"/>
  <c r="B74" i="6"/>
  <c r="E73" i="6"/>
  <c r="A73" i="6" s="1"/>
  <c r="C73" i="6"/>
  <c r="B73" i="6"/>
  <c r="E72" i="6"/>
  <c r="A72" i="6" s="1"/>
  <c r="C72" i="6"/>
  <c r="B72" i="6"/>
  <c r="E71" i="6"/>
  <c r="A71" i="6" s="1"/>
  <c r="C71" i="6"/>
  <c r="B71" i="6"/>
  <c r="E70" i="6"/>
  <c r="A70" i="6" s="1"/>
  <c r="C70" i="6"/>
  <c r="B70" i="6"/>
  <c r="E69" i="6"/>
  <c r="A69" i="6" s="1"/>
  <c r="C69" i="6"/>
  <c r="B69" i="6"/>
  <c r="E68" i="6"/>
  <c r="A68" i="6" s="1"/>
  <c r="C68" i="6"/>
  <c r="B68" i="6"/>
  <c r="E67" i="6"/>
  <c r="A67" i="6" s="1"/>
  <c r="C67" i="6"/>
  <c r="B67" i="6"/>
  <c r="E66" i="6"/>
  <c r="A66" i="6" s="1"/>
  <c r="C66" i="6"/>
  <c r="B66" i="6"/>
  <c r="E65" i="6"/>
  <c r="A65" i="6" s="1"/>
  <c r="C65" i="6"/>
  <c r="B65" i="6"/>
  <c r="E64" i="6"/>
  <c r="A64" i="6" s="1"/>
  <c r="C64" i="6"/>
  <c r="B64" i="6"/>
  <c r="E63" i="6"/>
  <c r="A63" i="6" s="1"/>
  <c r="C63" i="6"/>
  <c r="B63" i="6"/>
  <c r="E62" i="6"/>
  <c r="A62" i="6" s="1"/>
  <c r="C62" i="6"/>
  <c r="B62" i="6"/>
  <c r="E61" i="6"/>
  <c r="A61" i="6" s="1"/>
  <c r="C61" i="6"/>
  <c r="B61" i="6"/>
  <c r="E60" i="6"/>
  <c r="A60" i="6" s="1"/>
  <c r="C60" i="6"/>
  <c r="B60" i="6"/>
  <c r="E59" i="6"/>
  <c r="A59" i="6" s="1"/>
  <c r="C59" i="6"/>
  <c r="B59" i="6"/>
  <c r="E58" i="6"/>
  <c r="A58" i="6" s="1"/>
  <c r="C58" i="6"/>
  <c r="B58" i="6"/>
  <c r="E57" i="6"/>
  <c r="A57" i="6" s="1"/>
  <c r="C57" i="6"/>
  <c r="B57" i="6"/>
  <c r="E56" i="6"/>
  <c r="A56" i="6" s="1"/>
  <c r="C56" i="6"/>
  <c r="B56" i="6"/>
  <c r="E55" i="6"/>
  <c r="A55" i="6" s="1"/>
  <c r="C55" i="6"/>
  <c r="B55" i="6"/>
  <c r="E54" i="6"/>
  <c r="A54" i="6" s="1"/>
  <c r="C54" i="6"/>
  <c r="B54" i="6"/>
  <c r="E53" i="6"/>
  <c r="A53" i="6" s="1"/>
  <c r="C53" i="6"/>
  <c r="B53" i="6"/>
  <c r="E52" i="6"/>
  <c r="A52" i="6" s="1"/>
  <c r="C52" i="6"/>
  <c r="B52" i="6"/>
  <c r="E51" i="6"/>
  <c r="A51" i="6" s="1"/>
  <c r="C51" i="6"/>
  <c r="B51" i="6"/>
  <c r="E50" i="6"/>
  <c r="A50" i="6" s="1"/>
  <c r="C50" i="6"/>
  <c r="B50" i="6"/>
  <c r="E49" i="6"/>
  <c r="A49" i="6" s="1"/>
  <c r="C49" i="6"/>
  <c r="B49" i="6"/>
  <c r="E48" i="6"/>
  <c r="A48" i="6" s="1"/>
  <c r="C48" i="6"/>
  <c r="B48" i="6"/>
  <c r="E47" i="6"/>
  <c r="A47" i="6" s="1"/>
  <c r="C47" i="6"/>
  <c r="B47" i="6"/>
  <c r="E46" i="6"/>
  <c r="A46" i="6" s="1"/>
  <c r="C46" i="6"/>
  <c r="B46" i="6"/>
  <c r="E45" i="6"/>
  <c r="A45" i="6" s="1"/>
  <c r="C45" i="6"/>
  <c r="B45" i="6"/>
  <c r="E44" i="6"/>
  <c r="A44" i="6" s="1"/>
  <c r="C44" i="6"/>
  <c r="B44" i="6"/>
  <c r="E43" i="6"/>
  <c r="A43" i="6" s="1"/>
  <c r="C43" i="6"/>
  <c r="B43" i="6"/>
  <c r="E42" i="6"/>
  <c r="A42" i="6" s="1"/>
  <c r="C42" i="6"/>
  <c r="B42" i="6"/>
  <c r="E41" i="6"/>
  <c r="A41" i="6" s="1"/>
  <c r="C41" i="6"/>
  <c r="B41" i="6"/>
  <c r="E40" i="6"/>
  <c r="A40" i="6" s="1"/>
  <c r="C40" i="6"/>
  <c r="B40" i="6"/>
  <c r="E39" i="6"/>
  <c r="A39" i="6" s="1"/>
  <c r="C39" i="6"/>
  <c r="B39" i="6"/>
  <c r="E38" i="6"/>
  <c r="A38" i="6" s="1"/>
  <c r="C38" i="6"/>
  <c r="B38" i="6"/>
  <c r="E37" i="6"/>
  <c r="A37" i="6" s="1"/>
  <c r="C37" i="6"/>
  <c r="B37" i="6"/>
  <c r="E36" i="6"/>
  <c r="A36" i="6" s="1"/>
  <c r="C36" i="6"/>
  <c r="B36" i="6"/>
  <c r="E35" i="6"/>
  <c r="A35" i="6" s="1"/>
  <c r="C35" i="6"/>
  <c r="B35" i="6"/>
  <c r="E34" i="6"/>
  <c r="A34" i="6" s="1"/>
  <c r="C34" i="6"/>
  <c r="B34" i="6"/>
  <c r="E33" i="6"/>
  <c r="A33" i="6" s="1"/>
  <c r="C33" i="6"/>
  <c r="B33" i="6"/>
  <c r="E32" i="6"/>
  <c r="A32" i="6" s="1"/>
  <c r="C32" i="6"/>
  <c r="B32" i="6"/>
  <c r="E31" i="6"/>
  <c r="A31" i="6" s="1"/>
  <c r="C31" i="6"/>
  <c r="B31" i="6"/>
  <c r="E30" i="6"/>
  <c r="A30" i="6" s="1"/>
  <c r="C30" i="6"/>
  <c r="B30" i="6"/>
  <c r="E29" i="6"/>
  <c r="A29" i="6" s="1"/>
  <c r="C29" i="6"/>
  <c r="B29" i="6"/>
  <c r="E28" i="6"/>
  <c r="A28" i="6" s="1"/>
  <c r="C28" i="6"/>
  <c r="B28" i="6"/>
  <c r="E27" i="6"/>
  <c r="A27" i="6" s="1"/>
  <c r="C27" i="6"/>
  <c r="B27" i="6"/>
  <c r="E26" i="6"/>
  <c r="A26" i="6" s="1"/>
  <c r="C26" i="6"/>
  <c r="B26" i="6"/>
  <c r="E25" i="6"/>
  <c r="A25" i="6" s="1"/>
  <c r="C25" i="6"/>
  <c r="B25" i="6"/>
  <c r="E24" i="6"/>
  <c r="A24" i="6" s="1"/>
  <c r="C24" i="6"/>
  <c r="B24" i="6"/>
  <c r="E23" i="6"/>
  <c r="A23" i="6" s="1"/>
  <c r="C23" i="6"/>
  <c r="B23" i="6"/>
  <c r="E22" i="6"/>
  <c r="A22" i="6" s="1"/>
  <c r="C22" i="6"/>
  <c r="B22" i="6"/>
  <c r="E21" i="6"/>
  <c r="A21" i="6" s="1"/>
  <c r="C21" i="6"/>
  <c r="B21" i="6"/>
  <c r="E20" i="6"/>
  <c r="A20" i="6" s="1"/>
  <c r="C20" i="6"/>
  <c r="B20" i="6"/>
  <c r="E19" i="6"/>
  <c r="A19" i="6" s="1"/>
  <c r="C19" i="6"/>
  <c r="B19" i="6"/>
  <c r="E18" i="6"/>
  <c r="A18" i="6" s="1"/>
  <c r="C18" i="6"/>
  <c r="B18" i="6"/>
  <c r="G17" i="6"/>
  <c r="F17" i="6"/>
  <c r="E17" i="6"/>
  <c r="G16" i="6"/>
  <c r="F16" i="6"/>
  <c r="E16" i="6"/>
  <c r="G15" i="6"/>
  <c r="F15" i="6"/>
  <c r="E15" i="6"/>
  <c r="G14" i="6"/>
  <c r="F14" i="6"/>
  <c r="E14" i="6"/>
  <c r="G13" i="6"/>
  <c r="F13" i="6"/>
  <c r="E13" i="6"/>
  <c r="G12" i="6"/>
  <c r="F12" i="6"/>
  <c r="E12" i="6"/>
  <c r="G11" i="6"/>
  <c r="F11" i="6"/>
  <c r="E11" i="6"/>
  <c r="G10" i="6"/>
  <c r="F10" i="6"/>
  <c r="E10" i="6"/>
  <c r="G9" i="6"/>
  <c r="F9" i="6"/>
  <c r="E9" i="6"/>
  <c r="G8" i="6"/>
  <c r="F8" i="6"/>
  <c r="E8" i="6"/>
  <c r="G7" i="6"/>
  <c r="F7" i="6"/>
  <c r="E7" i="6"/>
  <c r="G6" i="6"/>
  <c r="F6" i="6"/>
  <c r="E6" i="6"/>
  <c r="G5" i="6"/>
  <c r="F5" i="6"/>
  <c r="E5" i="6"/>
  <c r="G4" i="6"/>
  <c r="F4" i="6"/>
  <c r="E4" i="6"/>
  <c r="G3" i="6"/>
  <c r="F3" i="6"/>
  <c r="E3" i="6"/>
  <c r="G2" i="6"/>
  <c r="F2" i="6"/>
  <c r="E2" i="6"/>
  <c r="B94" i="1"/>
  <c r="C94" i="1"/>
  <c r="E94" i="1"/>
  <c r="A94" i="1" s="1"/>
  <c r="I94" i="1"/>
  <c r="J94" i="1"/>
  <c r="Q94" i="1"/>
  <c r="R94" i="1"/>
  <c r="W94" i="1"/>
  <c r="B95" i="1"/>
  <c r="C95" i="1"/>
  <c r="E95" i="1"/>
  <c r="A95" i="1" s="1"/>
  <c r="I95" i="1"/>
  <c r="J95" i="1"/>
  <c r="Q95" i="1"/>
  <c r="R95" i="1"/>
  <c r="W95" i="1"/>
  <c r="B96" i="1"/>
  <c r="C96" i="1"/>
  <c r="E96" i="1"/>
  <c r="A96" i="1" s="1"/>
  <c r="I96" i="1"/>
  <c r="J96" i="1"/>
  <c r="R96" i="1"/>
  <c r="Q96" i="1"/>
  <c r="W96" i="1"/>
  <c r="A97" i="1"/>
  <c r="B97" i="1"/>
  <c r="C97" i="1"/>
  <c r="E97" i="1"/>
  <c r="I97" i="1"/>
  <c r="J97" i="1"/>
  <c r="Q97" i="1"/>
  <c r="R97" i="1"/>
  <c r="W97" i="1"/>
  <c r="Y97" i="1" s="1"/>
  <c r="B98" i="1"/>
  <c r="C98" i="1"/>
  <c r="E98" i="1"/>
  <c r="A98" i="1" s="1"/>
  <c r="I98" i="1"/>
  <c r="J98" i="1"/>
  <c r="R98" i="1"/>
  <c r="Q98" i="1"/>
  <c r="W98" i="1"/>
  <c r="B99" i="1"/>
  <c r="C99" i="1"/>
  <c r="E99" i="1"/>
  <c r="A99" i="1" s="1"/>
  <c r="I99" i="1"/>
  <c r="J99" i="1"/>
  <c r="Q99" i="1"/>
  <c r="R99" i="1"/>
  <c r="W99" i="1"/>
  <c r="B100" i="1"/>
  <c r="C100" i="1"/>
  <c r="E100" i="1"/>
  <c r="A100" i="1" s="1"/>
  <c r="I100" i="1"/>
  <c r="J100" i="1"/>
  <c r="Q100" i="1"/>
  <c r="R100" i="1"/>
  <c r="W100" i="1"/>
  <c r="Y100" i="1" s="1"/>
  <c r="B101" i="1"/>
  <c r="C101" i="1"/>
  <c r="E101" i="1"/>
  <c r="A101" i="1" s="1"/>
  <c r="I101" i="1"/>
  <c r="J101" i="1"/>
  <c r="Q101" i="1"/>
  <c r="R101" i="1"/>
  <c r="W101" i="1"/>
  <c r="B102" i="1"/>
  <c r="C102" i="1"/>
  <c r="E102" i="1"/>
  <c r="A102" i="1" s="1"/>
  <c r="I102" i="1"/>
  <c r="J102" i="1"/>
  <c r="Q102" i="1"/>
  <c r="R102" i="1"/>
  <c r="W102" i="1"/>
  <c r="Y102" i="1" s="1"/>
  <c r="B103" i="1"/>
  <c r="C103" i="1"/>
  <c r="E103" i="1"/>
  <c r="A103" i="1" s="1"/>
  <c r="I103" i="1"/>
  <c r="J103" i="1"/>
  <c r="Q103" i="1"/>
  <c r="R103" i="1"/>
  <c r="W103" i="1"/>
  <c r="B104" i="1"/>
  <c r="C104" i="1"/>
  <c r="E104" i="1"/>
  <c r="A104" i="1" s="1"/>
  <c r="I104" i="1"/>
  <c r="J104" i="1"/>
  <c r="Q104" i="1"/>
  <c r="R104" i="1"/>
  <c r="W104" i="1"/>
  <c r="B105" i="1"/>
  <c r="C105" i="1"/>
  <c r="E105" i="1"/>
  <c r="A105" i="1" s="1"/>
  <c r="I105" i="1"/>
  <c r="J105" i="1"/>
  <c r="Q105" i="1"/>
  <c r="R105" i="1"/>
  <c r="W105" i="1"/>
  <c r="Y105" i="1" s="1"/>
  <c r="B106" i="1"/>
  <c r="C106" i="1"/>
  <c r="E106" i="1"/>
  <c r="A106" i="1" s="1"/>
  <c r="I106" i="1"/>
  <c r="J106" i="1"/>
  <c r="Q106" i="1"/>
  <c r="R106" i="1"/>
  <c r="W106" i="1"/>
  <c r="B107" i="1"/>
  <c r="C107" i="1"/>
  <c r="E107" i="1"/>
  <c r="I107" i="1"/>
  <c r="J107" i="1"/>
  <c r="Q107" i="1"/>
  <c r="R107" i="1"/>
  <c r="W107" i="1"/>
  <c r="B108" i="1"/>
  <c r="C108" i="1"/>
  <c r="E108" i="1"/>
  <c r="A108" i="1" s="1"/>
  <c r="I108" i="1"/>
  <c r="J108" i="1"/>
  <c r="Q108" i="1"/>
  <c r="R108" i="1"/>
  <c r="W108" i="1"/>
  <c r="B109" i="1"/>
  <c r="C109" i="1"/>
  <c r="E109" i="1"/>
  <c r="A109" i="1" s="1"/>
  <c r="I109" i="1"/>
  <c r="J109" i="1"/>
  <c r="Q109" i="1"/>
  <c r="R109" i="1"/>
  <c r="W109" i="1"/>
  <c r="Y109" i="1" s="1"/>
  <c r="B110" i="1"/>
  <c r="C110" i="1"/>
  <c r="E110" i="1"/>
  <c r="A110" i="1" s="1"/>
  <c r="I110" i="1"/>
  <c r="J110" i="1"/>
  <c r="R110" i="1"/>
  <c r="Q110" i="1"/>
  <c r="W110" i="1"/>
  <c r="B111" i="1"/>
  <c r="C111" i="1"/>
  <c r="E111" i="1"/>
  <c r="A111" i="1" s="1"/>
  <c r="I111" i="1"/>
  <c r="J111" i="1"/>
  <c r="Q111" i="1"/>
  <c r="R111" i="1"/>
  <c r="W111" i="1"/>
  <c r="B112" i="1"/>
  <c r="C112" i="1"/>
  <c r="E112" i="1"/>
  <c r="A112" i="1" s="1"/>
  <c r="I112" i="1"/>
  <c r="J112" i="1"/>
  <c r="R112" i="1"/>
  <c r="Q112" i="1"/>
  <c r="W112" i="1"/>
  <c r="B113" i="1"/>
  <c r="C113" i="1"/>
  <c r="E113" i="1"/>
  <c r="A113" i="1" s="1"/>
  <c r="I113" i="1"/>
  <c r="J113" i="1"/>
  <c r="Q113" i="1"/>
  <c r="R113" i="1"/>
  <c r="S113" i="1" s="1"/>
  <c r="W113" i="1"/>
  <c r="B114" i="1"/>
  <c r="C114" i="1"/>
  <c r="E114" i="1"/>
  <c r="A114" i="1" s="1"/>
  <c r="I114" i="1"/>
  <c r="J114" i="1"/>
  <c r="R114" i="1"/>
  <c r="Q114" i="1"/>
  <c r="W114" i="1"/>
  <c r="B115" i="1"/>
  <c r="C115" i="1"/>
  <c r="E115" i="1"/>
  <c r="A115" i="1" s="1"/>
  <c r="I115" i="1"/>
  <c r="J115" i="1"/>
  <c r="Q115" i="1"/>
  <c r="R115" i="1"/>
  <c r="W115" i="1"/>
  <c r="B116" i="1"/>
  <c r="C116" i="1"/>
  <c r="E116" i="1"/>
  <c r="A116" i="1" s="1"/>
  <c r="I116" i="1"/>
  <c r="J116" i="1"/>
  <c r="Q116" i="1"/>
  <c r="R116" i="1"/>
  <c r="W116" i="1"/>
  <c r="B117" i="1"/>
  <c r="C117" i="1"/>
  <c r="E117" i="1"/>
  <c r="A117" i="1" s="1"/>
  <c r="I117" i="1"/>
  <c r="J117" i="1"/>
  <c r="Q117" i="1"/>
  <c r="R117" i="1"/>
  <c r="W117" i="1"/>
  <c r="B118" i="1"/>
  <c r="C118" i="1"/>
  <c r="E118" i="1"/>
  <c r="A118" i="1" s="1"/>
  <c r="I118" i="1"/>
  <c r="J118" i="1"/>
  <c r="Q118" i="1"/>
  <c r="R118" i="1"/>
  <c r="W118" i="1"/>
  <c r="B119" i="1"/>
  <c r="C119" i="1"/>
  <c r="E119" i="1"/>
  <c r="I119" i="1"/>
  <c r="J119" i="1"/>
  <c r="Q119" i="1"/>
  <c r="R119" i="1"/>
  <c r="W119" i="1"/>
  <c r="B120" i="1"/>
  <c r="C120" i="1"/>
  <c r="E120" i="1"/>
  <c r="A120" i="1" s="1"/>
  <c r="I120" i="1"/>
  <c r="J120" i="1"/>
  <c r="R120" i="1"/>
  <c r="Q120" i="1"/>
  <c r="W120" i="1"/>
  <c r="B121" i="1"/>
  <c r="C121" i="1"/>
  <c r="E121" i="1"/>
  <c r="A121" i="1" s="1"/>
  <c r="I121" i="1"/>
  <c r="J121" i="1"/>
  <c r="Q121" i="1"/>
  <c r="R121" i="1"/>
  <c r="S121" i="1" s="1"/>
  <c r="W121" i="1"/>
  <c r="B122" i="1"/>
  <c r="C122" i="1"/>
  <c r="E122" i="1"/>
  <c r="A122" i="1" s="1"/>
  <c r="I122" i="1"/>
  <c r="J122" i="1"/>
  <c r="Q122" i="1"/>
  <c r="R122" i="1"/>
  <c r="W122" i="1"/>
  <c r="Y122" i="1" s="1"/>
  <c r="Z122" i="1" s="1"/>
  <c r="AA122" i="1" s="1"/>
  <c r="B123" i="1"/>
  <c r="C123" i="1"/>
  <c r="E123" i="1"/>
  <c r="I123" i="1"/>
  <c r="J123" i="1"/>
  <c r="Q123" i="1"/>
  <c r="R123" i="1"/>
  <c r="W123" i="1"/>
  <c r="Y123" i="1" s="1"/>
  <c r="B124" i="1"/>
  <c r="C124" i="1"/>
  <c r="E124" i="1"/>
  <c r="A124" i="1" s="1"/>
  <c r="I124" i="1"/>
  <c r="J124" i="1"/>
  <c r="R124" i="1"/>
  <c r="Q124" i="1"/>
  <c r="W124" i="1"/>
  <c r="B125" i="1"/>
  <c r="C125" i="1"/>
  <c r="E125" i="1"/>
  <c r="A125" i="1" s="1"/>
  <c r="I125" i="1"/>
  <c r="J125" i="1"/>
  <c r="Q125" i="1"/>
  <c r="R125" i="1"/>
  <c r="W125" i="1"/>
  <c r="B126" i="1"/>
  <c r="C126" i="1"/>
  <c r="E126" i="1"/>
  <c r="A126" i="1" s="1"/>
  <c r="I126" i="1"/>
  <c r="J126" i="1"/>
  <c r="Q126" i="1"/>
  <c r="R126" i="1"/>
  <c r="W126" i="1"/>
  <c r="B127" i="1"/>
  <c r="C127" i="1"/>
  <c r="E127" i="1"/>
  <c r="A127" i="1" s="1"/>
  <c r="I127" i="1"/>
  <c r="J127" i="1"/>
  <c r="Q127" i="1"/>
  <c r="R127" i="1"/>
  <c r="W127" i="1"/>
  <c r="B128" i="1"/>
  <c r="C128" i="1"/>
  <c r="E128" i="1"/>
  <c r="A128" i="1" s="1"/>
  <c r="I128" i="1"/>
  <c r="J128" i="1"/>
  <c r="R128" i="1"/>
  <c r="Q128" i="1"/>
  <c r="W128" i="1"/>
  <c r="B129" i="1"/>
  <c r="C129" i="1"/>
  <c r="E129" i="1"/>
  <c r="A129" i="1" s="1"/>
  <c r="I129" i="1"/>
  <c r="J129" i="1"/>
  <c r="Q129" i="1"/>
  <c r="R129" i="1"/>
  <c r="W129" i="1"/>
  <c r="B130" i="1"/>
  <c r="C130" i="1"/>
  <c r="E130" i="1"/>
  <c r="A130" i="1" s="1"/>
  <c r="I130" i="1"/>
  <c r="J130" i="1"/>
  <c r="Q130" i="1"/>
  <c r="R130" i="1"/>
  <c r="W130" i="1"/>
  <c r="B131" i="1"/>
  <c r="C131" i="1"/>
  <c r="E131" i="1"/>
  <c r="A131" i="1" s="1"/>
  <c r="I131" i="1"/>
  <c r="J131" i="1"/>
  <c r="Q131" i="1"/>
  <c r="R131" i="1"/>
  <c r="W131" i="1"/>
  <c r="B132" i="1"/>
  <c r="C132" i="1"/>
  <c r="E132" i="1"/>
  <c r="I132" i="1"/>
  <c r="J132" i="1"/>
  <c r="Q132" i="1"/>
  <c r="R132" i="1"/>
  <c r="W132" i="1"/>
  <c r="B133" i="1"/>
  <c r="C133" i="1"/>
  <c r="E133" i="1"/>
  <c r="A133" i="1" s="1"/>
  <c r="I133" i="1"/>
  <c r="J133" i="1"/>
  <c r="Q133" i="1"/>
  <c r="R133" i="1"/>
  <c r="W133" i="1"/>
  <c r="B134" i="1"/>
  <c r="C134" i="1"/>
  <c r="E134" i="1"/>
  <c r="I134" i="1"/>
  <c r="J134" i="1"/>
  <c r="Q134" i="1"/>
  <c r="R134" i="1"/>
  <c r="W134" i="1"/>
  <c r="B135" i="1"/>
  <c r="C135" i="1"/>
  <c r="E135" i="1"/>
  <c r="A135" i="1" s="1"/>
  <c r="I135" i="1"/>
  <c r="J135" i="1"/>
  <c r="Q135" i="1"/>
  <c r="R135" i="1"/>
  <c r="W135" i="1"/>
  <c r="B136" i="1"/>
  <c r="C136" i="1"/>
  <c r="E136" i="1"/>
  <c r="I136" i="1"/>
  <c r="J136" i="1"/>
  <c r="Q136" i="1"/>
  <c r="R136" i="1"/>
  <c r="W136" i="1"/>
  <c r="B137" i="1"/>
  <c r="C137" i="1"/>
  <c r="E137" i="1"/>
  <c r="Y137" i="1" s="1"/>
  <c r="I137" i="1"/>
  <c r="J137" i="1"/>
  <c r="Q137" i="1"/>
  <c r="R137" i="1"/>
  <c r="W137" i="1"/>
  <c r="B138" i="1"/>
  <c r="C138" i="1"/>
  <c r="E138" i="1"/>
  <c r="I138" i="1"/>
  <c r="J138" i="1"/>
  <c r="Q138" i="1"/>
  <c r="R138" i="1"/>
  <c r="W138" i="1"/>
  <c r="B139" i="1"/>
  <c r="C139" i="1"/>
  <c r="E139" i="1"/>
  <c r="A139" i="1" s="1"/>
  <c r="I139" i="1"/>
  <c r="J139" i="1"/>
  <c r="Q139" i="1"/>
  <c r="R139" i="1"/>
  <c r="W139" i="1"/>
  <c r="B140" i="1"/>
  <c r="C140" i="1"/>
  <c r="E140" i="1"/>
  <c r="I140" i="1"/>
  <c r="J140" i="1"/>
  <c r="Q140" i="1"/>
  <c r="R140" i="1"/>
  <c r="W140" i="1"/>
  <c r="B141" i="1"/>
  <c r="C141" i="1"/>
  <c r="E141" i="1"/>
  <c r="A141" i="1" s="1"/>
  <c r="I141" i="1"/>
  <c r="J141" i="1"/>
  <c r="Q141" i="1"/>
  <c r="R141" i="1"/>
  <c r="W141" i="1"/>
  <c r="B142" i="1"/>
  <c r="C142" i="1"/>
  <c r="E142" i="1"/>
  <c r="I142" i="1"/>
  <c r="J142" i="1"/>
  <c r="Q142" i="1"/>
  <c r="R142" i="1"/>
  <c r="W142" i="1"/>
  <c r="B143" i="1"/>
  <c r="C143" i="1"/>
  <c r="E143" i="1"/>
  <c r="A143" i="1" s="1"/>
  <c r="I143" i="1"/>
  <c r="J143" i="1"/>
  <c r="Q143" i="1"/>
  <c r="R143" i="1"/>
  <c r="W143" i="1"/>
  <c r="B144" i="1"/>
  <c r="C144" i="1"/>
  <c r="E144" i="1"/>
  <c r="I144" i="1"/>
  <c r="J144" i="1"/>
  <c r="Q144" i="1"/>
  <c r="R144" i="1"/>
  <c r="W144" i="1"/>
  <c r="B145" i="1"/>
  <c r="C145" i="1"/>
  <c r="E145" i="1"/>
  <c r="A145" i="1" s="1"/>
  <c r="I145" i="1"/>
  <c r="J145" i="1"/>
  <c r="Q145" i="1"/>
  <c r="R145" i="1"/>
  <c r="W145" i="1"/>
  <c r="Y145" i="1" s="1"/>
  <c r="B146" i="1"/>
  <c r="C146" i="1"/>
  <c r="E146" i="1"/>
  <c r="I146" i="1"/>
  <c r="J146" i="1"/>
  <c r="R146" i="1"/>
  <c r="Q146" i="1"/>
  <c r="W146" i="1"/>
  <c r="B147" i="1"/>
  <c r="C147" i="1"/>
  <c r="E147" i="1"/>
  <c r="I147" i="1"/>
  <c r="J147" i="1"/>
  <c r="Q147" i="1"/>
  <c r="R147" i="1"/>
  <c r="W147" i="1"/>
  <c r="B148" i="1"/>
  <c r="C148" i="1"/>
  <c r="E148" i="1"/>
  <c r="A148" i="1" s="1"/>
  <c r="I148" i="1"/>
  <c r="J148" i="1"/>
  <c r="Q148" i="1"/>
  <c r="R148" i="1"/>
  <c r="W148" i="1"/>
  <c r="Y148" i="1" s="1"/>
  <c r="B149" i="1"/>
  <c r="C149" i="1"/>
  <c r="E149" i="1"/>
  <c r="I149" i="1"/>
  <c r="J149" i="1"/>
  <c r="Q149" i="1"/>
  <c r="R149" i="1"/>
  <c r="W149" i="1"/>
  <c r="B150" i="1"/>
  <c r="C150" i="1"/>
  <c r="E150" i="1"/>
  <c r="A150" i="1" s="1"/>
  <c r="I150" i="1"/>
  <c r="J150" i="1"/>
  <c r="Q150" i="1"/>
  <c r="R150" i="1"/>
  <c r="W150" i="1"/>
  <c r="B151" i="1"/>
  <c r="C151" i="1"/>
  <c r="E151" i="1"/>
  <c r="I151" i="1"/>
  <c r="J151" i="1"/>
  <c r="Q151" i="1"/>
  <c r="R151" i="1"/>
  <c r="W151" i="1"/>
  <c r="Y151" i="1" s="1"/>
  <c r="B152" i="1"/>
  <c r="C152" i="1"/>
  <c r="E152" i="1"/>
  <c r="I152" i="1"/>
  <c r="J152" i="1"/>
  <c r="Q152" i="1"/>
  <c r="R152" i="1"/>
  <c r="W152" i="1"/>
  <c r="B153" i="1"/>
  <c r="C153" i="1"/>
  <c r="E153" i="1"/>
  <c r="A153" i="1" s="1"/>
  <c r="I153" i="1"/>
  <c r="J153" i="1"/>
  <c r="Q153" i="1"/>
  <c r="R153" i="1"/>
  <c r="W153" i="1"/>
  <c r="B154" i="1"/>
  <c r="C154" i="1"/>
  <c r="E154" i="1"/>
  <c r="I154" i="1"/>
  <c r="J154" i="1"/>
  <c r="Q154" i="1"/>
  <c r="R154" i="1"/>
  <c r="W154" i="1"/>
  <c r="B155" i="1"/>
  <c r="C155" i="1"/>
  <c r="E155" i="1"/>
  <c r="I155" i="1"/>
  <c r="J155" i="1"/>
  <c r="Q155" i="1"/>
  <c r="R155" i="1"/>
  <c r="W155" i="1"/>
  <c r="B156" i="1"/>
  <c r="C156" i="1"/>
  <c r="E156" i="1"/>
  <c r="A156" i="1" s="1"/>
  <c r="I156" i="1"/>
  <c r="J156" i="1"/>
  <c r="Q156" i="1"/>
  <c r="R156" i="1"/>
  <c r="W156" i="1"/>
  <c r="B157" i="1"/>
  <c r="C157" i="1"/>
  <c r="E157" i="1"/>
  <c r="I157" i="1"/>
  <c r="J157" i="1"/>
  <c r="Q157" i="1"/>
  <c r="R157" i="1"/>
  <c r="W157" i="1"/>
  <c r="B158" i="1"/>
  <c r="C158" i="1"/>
  <c r="E158" i="1"/>
  <c r="A158" i="1" s="1"/>
  <c r="I158" i="1"/>
  <c r="J158" i="1"/>
  <c r="Q158" i="1"/>
  <c r="R158" i="1"/>
  <c r="W158" i="1"/>
  <c r="B159" i="1"/>
  <c r="C159" i="1"/>
  <c r="E159" i="1"/>
  <c r="I159" i="1"/>
  <c r="J159" i="1"/>
  <c r="Q159" i="1"/>
  <c r="R159" i="1"/>
  <c r="W159" i="1"/>
  <c r="B160" i="1"/>
  <c r="C160" i="1"/>
  <c r="E160" i="1"/>
  <c r="A160" i="1" s="1"/>
  <c r="I160" i="1"/>
  <c r="J160" i="1"/>
  <c r="Q160" i="1"/>
  <c r="R160" i="1"/>
  <c r="W160" i="1"/>
  <c r="B161" i="1"/>
  <c r="C161" i="1"/>
  <c r="E161" i="1"/>
  <c r="I161" i="1"/>
  <c r="J161" i="1"/>
  <c r="Q161" i="1"/>
  <c r="R161" i="1"/>
  <c r="W161" i="1"/>
  <c r="B162" i="1"/>
  <c r="C162" i="1"/>
  <c r="E162" i="1"/>
  <c r="A162" i="1" s="1"/>
  <c r="I162" i="1"/>
  <c r="J162" i="1"/>
  <c r="Q162" i="1"/>
  <c r="R162" i="1"/>
  <c r="W162" i="1"/>
  <c r="B163" i="1"/>
  <c r="C163" i="1"/>
  <c r="E163" i="1"/>
  <c r="I163" i="1"/>
  <c r="J163" i="1"/>
  <c r="Q163" i="1"/>
  <c r="R163" i="1"/>
  <c r="W163" i="1"/>
  <c r="B164" i="1"/>
  <c r="C164" i="1"/>
  <c r="E164" i="1"/>
  <c r="A164" i="1" s="1"/>
  <c r="I164" i="1"/>
  <c r="J164" i="1"/>
  <c r="Q164" i="1"/>
  <c r="R164" i="1"/>
  <c r="W164" i="1"/>
  <c r="B165" i="1"/>
  <c r="C165" i="1"/>
  <c r="E165" i="1"/>
  <c r="I165" i="1"/>
  <c r="J165" i="1"/>
  <c r="Q165" i="1"/>
  <c r="R165" i="1"/>
  <c r="W165" i="1"/>
  <c r="B166" i="1"/>
  <c r="C166" i="1"/>
  <c r="E166" i="1"/>
  <c r="A166" i="1" s="1"/>
  <c r="I166" i="1"/>
  <c r="J166" i="1"/>
  <c r="Q166" i="1"/>
  <c r="R166" i="1"/>
  <c r="W166" i="1"/>
  <c r="B167" i="1"/>
  <c r="C167" i="1"/>
  <c r="E167" i="1"/>
  <c r="I167" i="1"/>
  <c r="J167" i="1"/>
  <c r="Q167" i="1"/>
  <c r="R167" i="1"/>
  <c r="W167" i="1"/>
  <c r="B168" i="1"/>
  <c r="C168" i="1"/>
  <c r="E168" i="1"/>
  <c r="I168" i="1"/>
  <c r="J168" i="1"/>
  <c r="Q168" i="1"/>
  <c r="R168" i="1"/>
  <c r="W168" i="1"/>
  <c r="B169" i="1"/>
  <c r="C169" i="1"/>
  <c r="E169" i="1"/>
  <c r="I169" i="1"/>
  <c r="J169" i="1"/>
  <c r="Q169" i="1"/>
  <c r="R169" i="1"/>
  <c r="W169" i="1"/>
  <c r="B170" i="1"/>
  <c r="C170" i="1"/>
  <c r="E170" i="1"/>
  <c r="A170" i="1" s="1"/>
  <c r="I170" i="1"/>
  <c r="J170" i="1"/>
  <c r="Q170" i="1"/>
  <c r="R170" i="1"/>
  <c r="W170" i="1"/>
  <c r="B171" i="1"/>
  <c r="C171" i="1"/>
  <c r="E171" i="1"/>
  <c r="I171" i="1"/>
  <c r="J171" i="1"/>
  <c r="Q171" i="1"/>
  <c r="R171" i="1"/>
  <c r="W171" i="1"/>
  <c r="B172" i="1"/>
  <c r="C172" i="1"/>
  <c r="E172" i="1"/>
  <c r="A172" i="1" s="1"/>
  <c r="I172" i="1"/>
  <c r="J172" i="1"/>
  <c r="Q172" i="1"/>
  <c r="R172" i="1"/>
  <c r="W172" i="1"/>
  <c r="B173" i="1"/>
  <c r="C173" i="1"/>
  <c r="E173" i="1"/>
  <c r="I173" i="1"/>
  <c r="J173" i="1"/>
  <c r="Q173" i="1"/>
  <c r="R173" i="1"/>
  <c r="W173" i="1"/>
  <c r="B174" i="1"/>
  <c r="C174" i="1"/>
  <c r="E174" i="1"/>
  <c r="A174" i="1" s="1"/>
  <c r="I174" i="1"/>
  <c r="J174" i="1"/>
  <c r="Q174" i="1"/>
  <c r="R174" i="1"/>
  <c r="W174" i="1"/>
  <c r="B175" i="1"/>
  <c r="C175" i="1"/>
  <c r="E175" i="1"/>
  <c r="I175" i="1"/>
  <c r="J175" i="1"/>
  <c r="R175" i="1"/>
  <c r="Q175" i="1"/>
  <c r="W175" i="1"/>
  <c r="I176" i="1"/>
  <c r="J176" i="1"/>
  <c r="Y139" i="1" l="1"/>
  <c r="Y135" i="1"/>
  <c r="Y133" i="1"/>
  <c r="Y131" i="1"/>
  <c r="Y127" i="1"/>
  <c r="Y112" i="1"/>
  <c r="Z112" i="1" s="1"/>
  <c r="AA112" i="1" s="1"/>
  <c r="Y95" i="1"/>
  <c r="Q6" i="8"/>
  <c r="W10" i="8"/>
  <c r="Y10" i="8" s="1"/>
  <c r="Z10" i="8" s="1"/>
  <c r="AA10" i="8" s="1"/>
  <c r="P10" i="8"/>
  <c r="Q18" i="8"/>
  <c r="O20" i="8"/>
  <c r="Q20" i="8" s="1"/>
  <c r="R21" i="8"/>
  <c r="W24" i="8"/>
  <c r="P24" i="8"/>
  <c r="Q26" i="8"/>
  <c r="Q28" i="8"/>
  <c r="O28" i="8"/>
  <c r="S30" i="8"/>
  <c r="Z30" i="8"/>
  <c r="AA30" i="8" s="1"/>
  <c r="S31" i="8"/>
  <c r="S40" i="8"/>
  <c r="Y42" i="8"/>
  <c r="Z42" i="8" s="1"/>
  <c r="AA42" i="8" s="1"/>
  <c r="S67" i="8"/>
  <c r="P20" i="8"/>
  <c r="A52" i="8"/>
  <c r="Z52" i="8"/>
  <c r="AA52" i="8" s="1"/>
  <c r="Y120" i="1"/>
  <c r="Y98" i="1"/>
  <c r="W4" i="8"/>
  <c r="Y4" i="8" s="1"/>
  <c r="Z4" i="8" s="1"/>
  <c r="AA4" i="8" s="1"/>
  <c r="Q8" i="8"/>
  <c r="I12" i="8"/>
  <c r="Q13" i="8"/>
  <c r="R17" i="8"/>
  <c r="Q22" i="8"/>
  <c r="R25" i="8"/>
  <c r="A30" i="8"/>
  <c r="Y40" i="8"/>
  <c r="Z40" i="8" s="1"/>
  <c r="AA40" i="8" s="1"/>
  <c r="Y52" i="8"/>
  <c r="S87" i="8"/>
  <c r="Y164" i="1"/>
  <c r="Y114" i="1"/>
  <c r="Z114" i="1" s="1"/>
  <c r="AA114" i="1" s="1"/>
  <c r="O10" i="8"/>
  <c r="R19" i="8"/>
  <c r="Z20" i="8"/>
  <c r="AA20" i="8" s="1"/>
  <c r="Q24" i="8"/>
  <c r="O24" i="8"/>
  <c r="R27" i="8"/>
  <c r="Y32" i="8"/>
  <c r="Y33" i="8"/>
  <c r="Z38" i="8"/>
  <c r="AA38" i="8" s="1"/>
  <c r="Z50" i="8"/>
  <c r="AA50" i="8" s="1"/>
  <c r="Y45" i="8"/>
  <c r="S52" i="8"/>
  <c r="Y58" i="8"/>
  <c r="Y61" i="8"/>
  <c r="Y69" i="8"/>
  <c r="S76" i="8"/>
  <c r="Z76" i="8"/>
  <c r="AA76" i="8" s="1"/>
  <c r="Y81" i="8"/>
  <c r="Z82" i="8"/>
  <c r="AA82" i="8" s="1"/>
  <c r="S85" i="8"/>
  <c r="Z93" i="8"/>
  <c r="AA93" i="8" s="1"/>
  <c r="S107" i="8"/>
  <c r="S113" i="8"/>
  <c r="S123" i="8"/>
  <c r="S131" i="8"/>
  <c r="Z133" i="8"/>
  <c r="AA133" i="8" s="1"/>
  <c r="S141" i="8"/>
  <c r="Y149" i="8"/>
  <c r="Y152" i="8"/>
  <c r="Y153" i="8"/>
  <c r="Y173" i="8"/>
  <c r="W4" i="9"/>
  <c r="Y4" i="9" s="1"/>
  <c r="Z4" i="9" s="1"/>
  <c r="AA4" i="9" s="1"/>
  <c r="O6" i="9"/>
  <c r="Q6" i="9"/>
  <c r="J7" i="9"/>
  <c r="S71" i="9"/>
  <c r="Z58" i="8"/>
  <c r="AA58" i="8" s="1"/>
  <c r="S59" i="8"/>
  <c r="Z118" i="8"/>
  <c r="AA118" i="8" s="1"/>
  <c r="P19" i="9"/>
  <c r="R19" i="9" s="1"/>
  <c r="W26" i="9"/>
  <c r="Y26" i="9" s="1"/>
  <c r="O28" i="9"/>
  <c r="Q28" i="9" s="1"/>
  <c r="S28" i="9" s="1"/>
  <c r="T28" i="9" s="1"/>
  <c r="U28" i="9" s="1"/>
  <c r="Z54" i="8"/>
  <c r="AA54" i="8" s="1"/>
  <c r="Z66" i="8"/>
  <c r="AA66" i="8" s="1"/>
  <c r="Y85" i="8"/>
  <c r="S89" i="8"/>
  <c r="Y92" i="8"/>
  <c r="Y96" i="8"/>
  <c r="S99" i="8"/>
  <c r="Y106" i="8"/>
  <c r="Y107" i="8"/>
  <c r="Y112" i="8"/>
  <c r="S115" i="8"/>
  <c r="Y116" i="8"/>
  <c r="S121" i="8"/>
  <c r="A123" i="8"/>
  <c r="Y123" i="8"/>
  <c r="Z123" i="8" s="1"/>
  <c r="AA123" i="8" s="1"/>
  <c r="AB123" i="8" s="1"/>
  <c r="AC123" i="8" s="1"/>
  <c r="AD123" i="8" s="1"/>
  <c r="S129" i="8"/>
  <c r="A131" i="8"/>
  <c r="Y131" i="8"/>
  <c r="Y136" i="8"/>
  <c r="S139" i="8"/>
  <c r="Y145" i="8"/>
  <c r="Z148" i="8"/>
  <c r="AA148" i="8" s="1"/>
  <c r="S156" i="8"/>
  <c r="Y157" i="8"/>
  <c r="Y161" i="8"/>
  <c r="O10" i="9"/>
  <c r="P15" i="9"/>
  <c r="R15" i="9" s="1"/>
  <c r="W15" i="9"/>
  <c r="Q21" i="9"/>
  <c r="O21" i="9"/>
  <c r="Z24" i="8"/>
  <c r="AA24" i="8" s="1"/>
  <c r="W28" i="8"/>
  <c r="P28" i="8"/>
  <c r="Y37" i="8"/>
  <c r="Y49" i="8"/>
  <c r="S56" i="8"/>
  <c r="S68" i="8"/>
  <c r="Y73" i="8"/>
  <c r="S80" i="8"/>
  <c r="S88" i="8"/>
  <c r="S91" i="8"/>
  <c r="S95" i="8"/>
  <c r="Y102" i="8"/>
  <c r="S105" i="8"/>
  <c r="Y108" i="8"/>
  <c r="S111" i="8"/>
  <c r="Y114" i="8"/>
  <c r="Z116" i="8"/>
  <c r="AA116" i="8" s="1"/>
  <c r="Y142" i="8"/>
  <c r="Y146" i="8"/>
  <c r="Z146" i="8" s="1"/>
  <c r="AA146" i="8" s="1"/>
  <c r="S151" i="8"/>
  <c r="S155" i="8"/>
  <c r="Y156" i="8"/>
  <c r="Z156" i="8" s="1"/>
  <c r="AA156" i="8" s="1"/>
  <c r="AB156" i="8" s="1"/>
  <c r="AC156" i="8" s="1"/>
  <c r="AD156" i="8" s="1"/>
  <c r="Y158" i="8"/>
  <c r="Z158" i="8" s="1"/>
  <c r="AA158" i="8" s="1"/>
  <c r="S165" i="8"/>
  <c r="O8" i="9"/>
  <c r="Q8" i="9"/>
  <c r="Z25" i="9"/>
  <c r="AA25" i="9" s="1"/>
  <c r="Y162" i="8"/>
  <c r="Z162" i="8" s="1"/>
  <c r="AA162" i="8" s="1"/>
  <c r="S167" i="8"/>
  <c r="Y168" i="8"/>
  <c r="Z168" i="8" s="1"/>
  <c r="AA168" i="8" s="1"/>
  <c r="Y170" i="8"/>
  <c r="Z170" i="8" s="1"/>
  <c r="AA170" i="8" s="1"/>
  <c r="S175" i="8"/>
  <c r="W10" i="9"/>
  <c r="P10" i="9"/>
  <c r="O17" i="9"/>
  <c r="Q17" i="9" s="1"/>
  <c r="W24" i="9"/>
  <c r="Y24" i="9" s="1"/>
  <c r="P24" i="9"/>
  <c r="Z26" i="9"/>
  <c r="AA26" i="9" s="1"/>
  <c r="R27" i="9"/>
  <c r="S32" i="9"/>
  <c r="Z32" i="9"/>
  <c r="AA32" i="9" s="1"/>
  <c r="A36" i="9"/>
  <c r="S40" i="9"/>
  <c r="Z40" i="9"/>
  <c r="AA40" i="9" s="1"/>
  <c r="A44" i="9"/>
  <c r="S48" i="9"/>
  <c r="Z53" i="9"/>
  <c r="AA53" i="9" s="1"/>
  <c r="Y56" i="9"/>
  <c r="Y58" i="9"/>
  <c r="S64" i="9"/>
  <c r="A70" i="9"/>
  <c r="S72" i="9"/>
  <c r="Z72" i="9"/>
  <c r="AA72" i="9" s="1"/>
  <c r="Z73" i="9"/>
  <c r="AA73" i="9" s="1"/>
  <c r="A74" i="9"/>
  <c r="A76" i="9"/>
  <c r="S84" i="9"/>
  <c r="A94" i="9"/>
  <c r="A96" i="9"/>
  <c r="A104" i="9"/>
  <c r="Y104" i="9"/>
  <c r="S129" i="9"/>
  <c r="S139" i="9"/>
  <c r="S160" i="9"/>
  <c r="S172" i="9"/>
  <c r="Z49" i="9"/>
  <c r="AA49" i="9" s="1"/>
  <c r="Z86" i="9"/>
  <c r="AA86" i="9" s="1"/>
  <c r="S171" i="8"/>
  <c r="S11" i="9"/>
  <c r="W11" i="9"/>
  <c r="W18" i="9"/>
  <c r="Y18" i="9" s="1"/>
  <c r="O20" i="9"/>
  <c r="Q20" i="9" s="1"/>
  <c r="W21" i="9"/>
  <c r="Y21" i="9" s="1"/>
  <c r="R23" i="9"/>
  <c r="Z24" i="9"/>
  <c r="AA24" i="9" s="1"/>
  <c r="W28" i="9"/>
  <c r="P28" i="9"/>
  <c r="Y30" i="9"/>
  <c r="A32" i="9"/>
  <c r="Y38" i="9"/>
  <c r="A40" i="9"/>
  <c r="Y46" i="9"/>
  <c r="Y48" i="9"/>
  <c r="Y50" i="9"/>
  <c r="S56" i="9"/>
  <c r="Z61" i="9"/>
  <c r="AA61" i="9" s="1"/>
  <c r="Y67" i="9"/>
  <c r="A72" i="9"/>
  <c r="S76" i="9"/>
  <c r="Y79" i="9"/>
  <c r="Y83" i="9"/>
  <c r="S85" i="9"/>
  <c r="S87" i="9"/>
  <c r="Y88" i="9"/>
  <c r="Z89" i="9"/>
  <c r="AA89" i="9" s="1"/>
  <c r="A89" i="9"/>
  <c r="S98" i="9"/>
  <c r="Z110" i="9"/>
  <c r="AA110" i="9" s="1"/>
  <c r="S156" i="9"/>
  <c r="W13" i="9"/>
  <c r="Y13" i="9" s="1"/>
  <c r="Z13" i="9" s="1"/>
  <c r="AA13" i="9" s="1"/>
  <c r="P20" i="9"/>
  <c r="Q24" i="9"/>
  <c r="O24" i="9"/>
  <c r="Z57" i="9"/>
  <c r="AA57" i="9" s="1"/>
  <c r="S73" i="9"/>
  <c r="Y84" i="9"/>
  <c r="Z84" i="9" s="1"/>
  <c r="AA84" i="9" s="1"/>
  <c r="AB84" i="9" s="1"/>
  <c r="AC84" i="9" s="1"/>
  <c r="AD84" i="9" s="1"/>
  <c r="S91" i="9"/>
  <c r="Y98" i="9"/>
  <c r="Z98" i="9" s="1"/>
  <c r="AA98" i="9" s="1"/>
  <c r="AB98" i="9" s="1"/>
  <c r="AC98" i="9" s="1"/>
  <c r="AD98" i="9" s="1"/>
  <c r="Y100" i="9"/>
  <c r="Z100" i="9" s="1"/>
  <c r="AA100" i="9" s="1"/>
  <c r="AB100" i="9" s="1"/>
  <c r="AC100" i="9" s="1"/>
  <c r="AD100" i="9" s="1"/>
  <c r="Z102" i="9"/>
  <c r="AA102" i="9" s="1"/>
  <c r="Y128" i="9"/>
  <c r="Z129" i="9"/>
  <c r="AA129" i="9" s="1"/>
  <c r="Y138" i="9"/>
  <c r="Y140" i="9"/>
  <c r="Y142" i="9"/>
  <c r="Z143" i="9"/>
  <c r="AA143" i="9" s="1"/>
  <c r="Z171" i="9"/>
  <c r="AA171" i="9" s="1"/>
  <c r="Y87" i="9"/>
  <c r="S93" i="9"/>
  <c r="S104" i="9"/>
  <c r="Y107" i="9"/>
  <c r="Y114" i="9"/>
  <c r="Z115" i="9"/>
  <c r="AA115" i="9" s="1"/>
  <c r="Z117" i="9"/>
  <c r="AA117" i="9" s="1"/>
  <c r="Z119" i="9"/>
  <c r="AA119" i="9" s="1"/>
  <c r="Y130" i="9"/>
  <c r="Z131" i="9"/>
  <c r="AA131" i="9" s="1"/>
  <c r="Z133" i="9"/>
  <c r="AA133" i="9" s="1"/>
  <c r="S145" i="9"/>
  <c r="S149" i="9"/>
  <c r="S157" i="9"/>
  <c r="S161" i="9"/>
  <c r="S173" i="9"/>
  <c r="Y123" i="9"/>
  <c r="Z123" i="9" s="1"/>
  <c r="AA123" i="9" s="1"/>
  <c r="Z125" i="9"/>
  <c r="AA125" i="9" s="1"/>
  <c r="Y127" i="9"/>
  <c r="Y137" i="9"/>
  <c r="Z137" i="9" s="1"/>
  <c r="AA137" i="9" s="1"/>
  <c r="AB137" i="9" s="1"/>
  <c r="AC137" i="9" s="1"/>
  <c r="AD137" i="9" s="1"/>
  <c r="Z151" i="9"/>
  <c r="AA151" i="9" s="1"/>
  <c r="Y160" i="9"/>
  <c r="Y172" i="9"/>
  <c r="S175" i="9"/>
  <c r="Z127" i="9"/>
  <c r="AA127" i="9" s="1"/>
  <c r="Z141" i="9"/>
  <c r="AA141" i="9" s="1"/>
  <c r="S167" i="9"/>
  <c r="S117" i="1"/>
  <c r="S101" i="1"/>
  <c r="S97" i="1"/>
  <c r="S94" i="1"/>
  <c r="S137" i="1"/>
  <c r="G176" i="9"/>
  <c r="P176" i="9" s="1"/>
  <c r="F176" i="9"/>
  <c r="O176" i="9" s="1"/>
  <c r="AB26" i="9"/>
  <c r="AC26" i="9" s="1"/>
  <c r="AD26" i="9" s="1"/>
  <c r="T32" i="9"/>
  <c r="U32" i="9" s="1"/>
  <c r="T40" i="9"/>
  <c r="U40" i="9" s="1"/>
  <c r="AB24" i="9"/>
  <c r="AC24" i="9" s="1"/>
  <c r="AD24" i="9" s="1"/>
  <c r="AB20" i="9"/>
  <c r="AC20" i="9" s="1"/>
  <c r="AD20" i="9" s="1"/>
  <c r="L174" i="9"/>
  <c r="M174" i="9" s="1"/>
  <c r="L170" i="9"/>
  <c r="M170" i="9" s="1"/>
  <c r="L166" i="9"/>
  <c r="M166" i="9" s="1"/>
  <c r="L162" i="9"/>
  <c r="M162" i="9" s="1"/>
  <c r="L158" i="9"/>
  <c r="M158" i="9" s="1"/>
  <c r="L154" i="9"/>
  <c r="M154" i="9" s="1"/>
  <c r="L150" i="9"/>
  <c r="M150" i="9" s="1"/>
  <c r="L146" i="9"/>
  <c r="M146" i="9" s="1"/>
  <c r="L168" i="9"/>
  <c r="M168" i="9" s="1"/>
  <c r="L160" i="9"/>
  <c r="M160" i="9" s="1"/>
  <c r="L113" i="9"/>
  <c r="M113" i="9" s="1"/>
  <c r="L109" i="9"/>
  <c r="M109" i="9" s="1"/>
  <c r="L105" i="9"/>
  <c r="M105" i="9" s="1"/>
  <c r="L101" i="9"/>
  <c r="M101" i="9" s="1"/>
  <c r="L97" i="9"/>
  <c r="M97" i="9" s="1"/>
  <c r="L93" i="9"/>
  <c r="M93" i="9" s="1"/>
  <c r="L89" i="9"/>
  <c r="M89" i="9" s="1"/>
  <c r="L85" i="9"/>
  <c r="M85" i="9" s="1"/>
  <c r="L81" i="9"/>
  <c r="M81" i="9" s="1"/>
  <c r="L77" i="9"/>
  <c r="M77" i="9" s="1"/>
  <c r="L73" i="9"/>
  <c r="M73" i="9" s="1"/>
  <c r="L152" i="9"/>
  <c r="M152" i="9" s="1"/>
  <c r="L144" i="9"/>
  <c r="M144" i="9" s="1"/>
  <c r="T165" i="9"/>
  <c r="U165" i="9" s="1"/>
  <c r="L156" i="9"/>
  <c r="M156" i="9" s="1"/>
  <c r="L148" i="9"/>
  <c r="M148" i="9" s="1"/>
  <c r="L111" i="9"/>
  <c r="M111" i="9" s="1"/>
  <c r="L95" i="9"/>
  <c r="M95" i="9" s="1"/>
  <c r="L92" i="9"/>
  <c r="M92" i="9" s="1"/>
  <c r="L79" i="9"/>
  <c r="M79" i="9" s="1"/>
  <c r="L76" i="9"/>
  <c r="M76" i="9" s="1"/>
  <c r="L69" i="9"/>
  <c r="M69" i="9" s="1"/>
  <c r="L65" i="9"/>
  <c r="M65" i="9" s="1"/>
  <c r="L25" i="9"/>
  <c r="M25" i="9" s="1"/>
  <c r="L21" i="9"/>
  <c r="M21" i="9" s="1"/>
  <c r="L17" i="9"/>
  <c r="M17" i="9" s="1"/>
  <c r="L107" i="9"/>
  <c r="M107" i="9" s="1"/>
  <c r="L88" i="9"/>
  <c r="M88" i="9" s="1"/>
  <c r="L63" i="9"/>
  <c r="M63" i="9" s="1"/>
  <c r="L59" i="9"/>
  <c r="M59" i="9" s="1"/>
  <c r="L55" i="9"/>
  <c r="M55" i="9" s="1"/>
  <c r="L51" i="9"/>
  <c r="M51" i="9" s="1"/>
  <c r="L47" i="9"/>
  <c r="M47" i="9" s="1"/>
  <c r="L45" i="9"/>
  <c r="M45" i="9" s="1"/>
  <c r="L43" i="9"/>
  <c r="M43" i="9" s="1"/>
  <c r="L39" i="9"/>
  <c r="M39" i="9" s="1"/>
  <c r="L37" i="9"/>
  <c r="M37" i="9" s="1"/>
  <c r="L35" i="9"/>
  <c r="M35" i="9" s="1"/>
  <c r="L31" i="9"/>
  <c r="M31" i="9" s="1"/>
  <c r="L29" i="9"/>
  <c r="M29" i="9" s="1"/>
  <c r="L26" i="9"/>
  <c r="M26" i="9" s="1"/>
  <c r="L22" i="9"/>
  <c r="M22" i="9" s="1"/>
  <c r="L164" i="9"/>
  <c r="M164" i="9" s="1"/>
  <c r="L103" i="9"/>
  <c r="M103" i="9" s="1"/>
  <c r="T100" i="9"/>
  <c r="U100" i="9" s="1"/>
  <c r="T84" i="9"/>
  <c r="U84" i="9" s="1"/>
  <c r="T173" i="9"/>
  <c r="U173" i="9" s="1"/>
  <c r="T153" i="9"/>
  <c r="U153" i="9" s="1"/>
  <c r="L99" i="9"/>
  <c r="M99" i="9" s="1"/>
  <c r="L96" i="9"/>
  <c r="M96" i="9" s="1"/>
  <c r="L83" i="9"/>
  <c r="M83" i="9" s="1"/>
  <c r="L80" i="9"/>
  <c r="M80" i="9" s="1"/>
  <c r="L172" i="9"/>
  <c r="M172" i="9" s="1"/>
  <c r="T145" i="9"/>
  <c r="U145" i="9" s="1"/>
  <c r="T104" i="9"/>
  <c r="U104" i="9" s="1"/>
  <c r="L91" i="9"/>
  <c r="M91" i="9" s="1"/>
  <c r="L75" i="9"/>
  <c r="M75" i="9" s="1"/>
  <c r="L61" i="9"/>
  <c r="M61" i="9" s="1"/>
  <c r="L57" i="9"/>
  <c r="M57" i="9" s="1"/>
  <c r="L53" i="9"/>
  <c r="M53" i="9" s="1"/>
  <c r="L49" i="9"/>
  <c r="M49" i="9" s="1"/>
  <c r="L41" i="9"/>
  <c r="M41" i="9" s="1"/>
  <c r="L33" i="9"/>
  <c r="M33" i="9" s="1"/>
  <c r="L18" i="9"/>
  <c r="M18" i="9" s="1"/>
  <c r="T157" i="9"/>
  <c r="U157" i="9" s="1"/>
  <c r="L100" i="9"/>
  <c r="M100" i="9" s="1"/>
  <c r="L87" i="9"/>
  <c r="M87" i="9" s="1"/>
  <c r="L84" i="9"/>
  <c r="M84" i="9" s="1"/>
  <c r="L71" i="9"/>
  <c r="M71" i="9" s="1"/>
  <c r="J4" i="9"/>
  <c r="L4" i="9" s="1"/>
  <c r="M4" i="9" s="1"/>
  <c r="I4" i="9"/>
  <c r="J6" i="9"/>
  <c r="L6" i="9" s="1"/>
  <c r="M6" i="9" s="1"/>
  <c r="I6" i="9"/>
  <c r="Z29" i="9"/>
  <c r="AA29" i="9" s="1"/>
  <c r="AB29" i="9" s="1"/>
  <c r="AC29" i="9" s="1"/>
  <c r="AD29" i="9" s="1"/>
  <c r="A29" i="9"/>
  <c r="A37" i="9"/>
  <c r="A45" i="9"/>
  <c r="Z33" i="9"/>
  <c r="AA33" i="9" s="1"/>
  <c r="AB33" i="9" s="1"/>
  <c r="AC33" i="9" s="1"/>
  <c r="AD33" i="9" s="1"/>
  <c r="A33" i="9"/>
  <c r="Z41" i="9"/>
  <c r="AA41" i="9" s="1"/>
  <c r="AB41" i="9" s="1"/>
  <c r="AC41" i="9" s="1"/>
  <c r="AD41" i="9" s="1"/>
  <c r="A41" i="9"/>
  <c r="T13" i="9"/>
  <c r="U13" i="9" s="1"/>
  <c r="L14" i="9"/>
  <c r="M14" i="9" s="1"/>
  <c r="R22" i="9"/>
  <c r="T43" i="9"/>
  <c r="U43" i="9" s="1"/>
  <c r="AB46" i="9"/>
  <c r="AC46" i="9" s="1"/>
  <c r="AD46" i="9" s="1"/>
  <c r="T52" i="9"/>
  <c r="U52" i="9" s="1"/>
  <c r="T60" i="9"/>
  <c r="U60" i="9" s="1"/>
  <c r="T88" i="9"/>
  <c r="U88" i="9" s="1"/>
  <c r="T108" i="9"/>
  <c r="U108" i="9" s="1"/>
  <c r="AB175" i="9"/>
  <c r="AC175" i="9" s="1"/>
  <c r="AD175" i="9" s="1"/>
  <c r="L10" i="9"/>
  <c r="M10" i="9" s="1"/>
  <c r="L20" i="9"/>
  <c r="M20" i="9" s="1"/>
  <c r="AB25" i="9"/>
  <c r="AC25" i="9" s="1"/>
  <c r="AD25" i="9" s="1"/>
  <c r="L28" i="9"/>
  <c r="M28" i="9" s="1"/>
  <c r="Y29" i="9"/>
  <c r="S30" i="9"/>
  <c r="T30" i="9" s="1"/>
  <c r="U30" i="9" s="1"/>
  <c r="L32" i="9"/>
  <c r="M32" i="9" s="1"/>
  <c r="S33" i="9"/>
  <c r="T33" i="9" s="1"/>
  <c r="U33" i="9" s="1"/>
  <c r="AB36" i="9"/>
  <c r="AC36" i="9" s="1"/>
  <c r="AD36" i="9" s="1"/>
  <c r="Y37" i="9"/>
  <c r="Z37" i="9" s="1"/>
  <c r="AA37" i="9" s="1"/>
  <c r="AB37" i="9" s="1"/>
  <c r="AC37" i="9" s="1"/>
  <c r="AD37" i="9" s="1"/>
  <c r="S38" i="9"/>
  <c r="T38" i="9" s="1"/>
  <c r="U38" i="9" s="1"/>
  <c r="L40" i="9"/>
  <c r="M40" i="9" s="1"/>
  <c r="S41" i="9"/>
  <c r="T41" i="9" s="1"/>
  <c r="U41" i="9" s="1"/>
  <c r="AB44" i="9"/>
  <c r="AC44" i="9" s="1"/>
  <c r="AD44" i="9" s="1"/>
  <c r="Y45" i="9"/>
  <c r="Z45" i="9" s="1"/>
  <c r="AA45" i="9" s="1"/>
  <c r="AB45" i="9" s="1"/>
  <c r="AC45" i="9" s="1"/>
  <c r="AD45" i="9" s="1"/>
  <c r="S46" i="9"/>
  <c r="T46" i="9" s="1"/>
  <c r="U46" i="9" s="1"/>
  <c r="AB49" i="9"/>
  <c r="AC49" i="9" s="1"/>
  <c r="AD49" i="9" s="1"/>
  <c r="Z50" i="9"/>
  <c r="AA50" i="9" s="1"/>
  <c r="AB50" i="9" s="1"/>
  <c r="AC50" i="9" s="1"/>
  <c r="AD50" i="9" s="1"/>
  <c r="AB53" i="9"/>
  <c r="AC53" i="9" s="1"/>
  <c r="AD53" i="9" s="1"/>
  <c r="Z54" i="9"/>
  <c r="AA54" i="9" s="1"/>
  <c r="AB54" i="9" s="1"/>
  <c r="AC54" i="9" s="1"/>
  <c r="AD54" i="9" s="1"/>
  <c r="AB57" i="9"/>
  <c r="AC57" i="9" s="1"/>
  <c r="AD57" i="9" s="1"/>
  <c r="Z58" i="9"/>
  <c r="AA58" i="9" s="1"/>
  <c r="AB58" i="9" s="1"/>
  <c r="AC58" i="9" s="1"/>
  <c r="AD58" i="9" s="1"/>
  <c r="AB61" i="9"/>
  <c r="AC61" i="9" s="1"/>
  <c r="AD61" i="9" s="1"/>
  <c r="Z62" i="9"/>
  <c r="AA62" i="9" s="1"/>
  <c r="AB62" i="9" s="1"/>
  <c r="AC62" i="9" s="1"/>
  <c r="AD62" i="9" s="1"/>
  <c r="T66" i="9"/>
  <c r="U66" i="9" s="1"/>
  <c r="T67" i="9"/>
  <c r="U67" i="9" s="1"/>
  <c r="T77" i="9"/>
  <c r="U77" i="9" s="1"/>
  <c r="T89" i="9"/>
  <c r="U89" i="9" s="1"/>
  <c r="T96" i="9"/>
  <c r="U96" i="9" s="1"/>
  <c r="P3" i="9"/>
  <c r="S6" i="9"/>
  <c r="T6" i="9" s="1"/>
  <c r="U6" i="9" s="1"/>
  <c r="S8" i="9"/>
  <c r="T8" i="9" s="1"/>
  <c r="U8" i="9" s="1"/>
  <c r="Y10" i="9"/>
  <c r="Z10" i="9" s="1"/>
  <c r="AA10" i="9" s="1"/>
  <c r="AB10" i="9" s="1"/>
  <c r="AC10" i="9" s="1"/>
  <c r="AD10" i="9" s="1"/>
  <c r="Y20" i="9"/>
  <c r="Z21" i="9"/>
  <c r="AA21" i="9" s="1"/>
  <c r="AB21" i="9" s="1"/>
  <c r="AC21" i="9" s="1"/>
  <c r="AD21" i="9" s="1"/>
  <c r="W22" i="9"/>
  <c r="Y22" i="9" s="1"/>
  <c r="L24" i="9"/>
  <c r="M24" i="9" s="1"/>
  <c r="Y28" i="9"/>
  <c r="Z28" i="9" s="1"/>
  <c r="AA28" i="9" s="1"/>
  <c r="AB28" i="9" s="1"/>
  <c r="AC28" i="9" s="1"/>
  <c r="AD28" i="9" s="1"/>
  <c r="S29" i="9"/>
  <c r="T29" i="9" s="1"/>
  <c r="U29" i="9" s="1"/>
  <c r="AB32" i="9"/>
  <c r="AC32" i="9" s="1"/>
  <c r="AD32" i="9" s="1"/>
  <c r="Y33" i="9"/>
  <c r="S34" i="9"/>
  <c r="T34" i="9" s="1"/>
  <c r="U34" i="9" s="1"/>
  <c r="L36" i="9"/>
  <c r="M36" i="9" s="1"/>
  <c r="S37" i="9"/>
  <c r="T37" i="9" s="1"/>
  <c r="U37" i="9" s="1"/>
  <c r="AB40" i="9"/>
  <c r="AC40" i="9" s="1"/>
  <c r="AD40" i="9" s="1"/>
  <c r="Y41" i="9"/>
  <c r="S42" i="9"/>
  <c r="T42" i="9" s="1"/>
  <c r="U42" i="9" s="1"/>
  <c r="L44" i="9"/>
  <c r="M44" i="9" s="1"/>
  <c r="S45" i="9"/>
  <c r="T45" i="9" s="1"/>
  <c r="U45" i="9" s="1"/>
  <c r="Z47" i="9"/>
  <c r="AA47" i="9" s="1"/>
  <c r="AB47" i="9" s="1"/>
  <c r="AC47" i="9" s="1"/>
  <c r="AD47" i="9" s="1"/>
  <c r="Z48" i="9"/>
  <c r="AA48" i="9" s="1"/>
  <c r="AB48" i="9" s="1"/>
  <c r="AC48" i="9" s="1"/>
  <c r="AD48" i="9" s="1"/>
  <c r="Z51" i="9"/>
  <c r="AA51" i="9" s="1"/>
  <c r="AB51" i="9" s="1"/>
  <c r="AC51" i="9" s="1"/>
  <c r="AD51" i="9" s="1"/>
  <c r="Z52" i="9"/>
  <c r="AA52" i="9" s="1"/>
  <c r="AB52" i="9" s="1"/>
  <c r="AC52" i="9" s="1"/>
  <c r="AD52" i="9" s="1"/>
  <c r="Z55" i="9"/>
  <c r="AA55" i="9" s="1"/>
  <c r="AB55" i="9" s="1"/>
  <c r="AC55" i="9" s="1"/>
  <c r="AD55" i="9" s="1"/>
  <c r="Z56" i="9"/>
  <c r="AA56" i="9" s="1"/>
  <c r="AB56" i="9" s="1"/>
  <c r="AC56" i="9" s="1"/>
  <c r="AD56" i="9" s="1"/>
  <c r="Z59" i="9"/>
  <c r="AA59" i="9" s="1"/>
  <c r="AB59" i="9" s="1"/>
  <c r="AC59" i="9" s="1"/>
  <c r="AD59" i="9" s="1"/>
  <c r="Z60" i="9"/>
  <c r="AA60" i="9" s="1"/>
  <c r="AB60" i="9" s="1"/>
  <c r="AC60" i="9" s="1"/>
  <c r="AD60" i="9" s="1"/>
  <c r="T68" i="9"/>
  <c r="U68" i="9" s="1"/>
  <c r="T73" i="9"/>
  <c r="U73" i="9" s="1"/>
  <c r="T80" i="9"/>
  <c r="U80" i="9" s="1"/>
  <c r="T93" i="9"/>
  <c r="U93" i="9" s="1"/>
  <c r="J11" i="9"/>
  <c r="L11" i="9" s="1"/>
  <c r="M11" i="9" s="1"/>
  <c r="I11" i="9"/>
  <c r="W14" i="9"/>
  <c r="Y14" i="9" s="1"/>
  <c r="Z14" i="9" s="1"/>
  <c r="AA14" i="9" s="1"/>
  <c r="AB14" i="9" s="1"/>
  <c r="AC14" i="9" s="1"/>
  <c r="AD14" i="9" s="1"/>
  <c r="O14" i="9"/>
  <c r="Q14" i="9" s="1"/>
  <c r="S14" i="9" s="1"/>
  <c r="T14" i="9" s="1"/>
  <c r="U14" i="9" s="1"/>
  <c r="J15" i="9"/>
  <c r="L15" i="9" s="1"/>
  <c r="M15" i="9" s="1"/>
  <c r="I15" i="9"/>
  <c r="O23" i="9"/>
  <c r="W23" i="9"/>
  <c r="Y23" i="9" s="1"/>
  <c r="Z23" i="9" s="1"/>
  <c r="AA23" i="9" s="1"/>
  <c r="AB23" i="9" s="1"/>
  <c r="AC23" i="9" s="1"/>
  <c r="AD23" i="9" s="1"/>
  <c r="Z31" i="9"/>
  <c r="AA31" i="9" s="1"/>
  <c r="AB31" i="9" s="1"/>
  <c r="AC31" i="9" s="1"/>
  <c r="AD31" i="9" s="1"/>
  <c r="A31" i="9"/>
  <c r="Z39" i="9"/>
  <c r="AA39" i="9" s="1"/>
  <c r="AB39" i="9" s="1"/>
  <c r="AC39" i="9" s="1"/>
  <c r="AD39" i="9" s="1"/>
  <c r="A39" i="9"/>
  <c r="Z6" i="9"/>
  <c r="AA6" i="9" s="1"/>
  <c r="AB6" i="9" s="1"/>
  <c r="AC6" i="9" s="1"/>
  <c r="AD6" i="9" s="1"/>
  <c r="Y6" i="9"/>
  <c r="J8" i="9"/>
  <c r="L8" i="9" s="1"/>
  <c r="M8" i="9" s="1"/>
  <c r="I8" i="9"/>
  <c r="Z11" i="9"/>
  <c r="AA11" i="9" s="1"/>
  <c r="AB11" i="9" s="1"/>
  <c r="AC11" i="9" s="1"/>
  <c r="AD11" i="9" s="1"/>
  <c r="Y11" i="9"/>
  <c r="Z15" i="9"/>
  <c r="AA15" i="9" s="1"/>
  <c r="AB15" i="9" s="1"/>
  <c r="AC15" i="9" s="1"/>
  <c r="AD15" i="9" s="1"/>
  <c r="Y15" i="9"/>
  <c r="W5" i="9"/>
  <c r="Q5" i="9"/>
  <c r="S5" i="9" s="1"/>
  <c r="T5" i="9" s="1"/>
  <c r="U5" i="9" s="1"/>
  <c r="O5" i="9"/>
  <c r="W7" i="9"/>
  <c r="O7" i="9"/>
  <c r="Q7" i="9" s="1"/>
  <c r="S7" i="9" s="1"/>
  <c r="T7" i="9" s="1"/>
  <c r="U7" i="9" s="1"/>
  <c r="O9" i="9"/>
  <c r="Q9" i="9" s="1"/>
  <c r="S9" i="9" s="1"/>
  <c r="T9" i="9" s="1"/>
  <c r="U9" i="9" s="1"/>
  <c r="W9" i="9"/>
  <c r="Y9" i="9" s="1"/>
  <c r="Z9" i="9" s="1"/>
  <c r="AA9" i="9" s="1"/>
  <c r="AB9" i="9" s="1"/>
  <c r="AC9" i="9" s="1"/>
  <c r="AD9" i="9" s="1"/>
  <c r="W12" i="9"/>
  <c r="O12" i="9"/>
  <c r="Q12" i="9"/>
  <c r="S12" i="9" s="1"/>
  <c r="T12" i="9" s="1"/>
  <c r="U12" i="9" s="1"/>
  <c r="J13" i="9"/>
  <c r="L13" i="9" s="1"/>
  <c r="M13" i="9" s="1"/>
  <c r="I13" i="9"/>
  <c r="W16" i="9"/>
  <c r="O16" i="9"/>
  <c r="Q16" i="9" s="1"/>
  <c r="S16" i="9" s="1"/>
  <c r="T16" i="9" s="1"/>
  <c r="U16" i="9" s="1"/>
  <c r="O19" i="9"/>
  <c r="Q19" i="9" s="1"/>
  <c r="W19" i="9"/>
  <c r="Y19" i="9" s="1"/>
  <c r="Z19" i="9" s="1"/>
  <c r="AA19" i="9" s="1"/>
  <c r="AB19" i="9" s="1"/>
  <c r="AC19" i="9" s="1"/>
  <c r="AD19" i="9" s="1"/>
  <c r="O27" i="9"/>
  <c r="Q27" i="9" s="1"/>
  <c r="S27" i="9" s="1"/>
  <c r="T27" i="9" s="1"/>
  <c r="U27" i="9" s="1"/>
  <c r="W27" i="9"/>
  <c r="Y27" i="9" s="1"/>
  <c r="A35" i="9"/>
  <c r="Z43" i="9"/>
  <c r="AA43" i="9" s="1"/>
  <c r="AB43" i="9" s="1"/>
  <c r="AC43" i="9" s="1"/>
  <c r="AD43" i="9" s="1"/>
  <c r="A43" i="9"/>
  <c r="AB4" i="9"/>
  <c r="AC4" i="9" s="1"/>
  <c r="AD4" i="9" s="1"/>
  <c r="AB8" i="9"/>
  <c r="AC8" i="9" s="1"/>
  <c r="AD8" i="9" s="1"/>
  <c r="L23" i="9"/>
  <c r="M23" i="9" s="1"/>
  <c r="Q25" i="9"/>
  <c r="AB30" i="9"/>
  <c r="AC30" i="9" s="1"/>
  <c r="AD30" i="9" s="1"/>
  <c r="L34" i="9"/>
  <c r="M34" i="9" s="1"/>
  <c r="T35" i="9"/>
  <c r="U35" i="9" s="1"/>
  <c r="AB38" i="9"/>
  <c r="AC38" i="9" s="1"/>
  <c r="AD38" i="9" s="1"/>
  <c r="L42" i="9"/>
  <c r="M42" i="9" s="1"/>
  <c r="T48" i="9"/>
  <c r="U48" i="9" s="1"/>
  <c r="T56" i="9"/>
  <c r="U56" i="9" s="1"/>
  <c r="T64" i="9"/>
  <c r="U64" i="9" s="1"/>
  <c r="L67" i="9"/>
  <c r="M67" i="9" s="1"/>
  <c r="T76" i="9"/>
  <c r="U76" i="9" s="1"/>
  <c r="AB89" i="9"/>
  <c r="AC89" i="9" s="1"/>
  <c r="AD89" i="9" s="1"/>
  <c r="AB159" i="9"/>
  <c r="AC159" i="9" s="1"/>
  <c r="AD159" i="9" s="1"/>
  <c r="W3" i="9"/>
  <c r="L3" i="9"/>
  <c r="M3" i="9" s="1"/>
  <c r="S4" i="9"/>
  <c r="T4" i="9" s="1"/>
  <c r="U4" i="9" s="1"/>
  <c r="L5" i="9"/>
  <c r="M5" i="9" s="1"/>
  <c r="L7" i="9"/>
  <c r="M7" i="9" s="1"/>
  <c r="L9" i="9"/>
  <c r="M9" i="9" s="1"/>
  <c r="T11" i="9"/>
  <c r="U11" i="9" s="1"/>
  <c r="L12" i="9"/>
  <c r="M12" i="9" s="1"/>
  <c r="AB13" i="9"/>
  <c r="AC13" i="9" s="1"/>
  <c r="AD13" i="9" s="1"/>
  <c r="S15" i="9"/>
  <c r="T15" i="9" s="1"/>
  <c r="U15" i="9" s="1"/>
  <c r="L16" i="9"/>
  <c r="M16" i="9" s="1"/>
  <c r="R18" i="9"/>
  <c r="L19" i="9"/>
  <c r="M19" i="9" s="1"/>
  <c r="Z22" i="9"/>
  <c r="AA22" i="9" s="1"/>
  <c r="AB22" i="9" s="1"/>
  <c r="AC22" i="9" s="1"/>
  <c r="AD22" i="9" s="1"/>
  <c r="Q23" i="9"/>
  <c r="S23" i="9" s="1"/>
  <c r="T23" i="9" s="1"/>
  <c r="U23" i="9" s="1"/>
  <c r="R26" i="9"/>
  <c r="L27" i="9"/>
  <c r="M27" i="9" s="1"/>
  <c r="L30" i="9"/>
  <c r="M30" i="9" s="1"/>
  <c r="S31" i="9"/>
  <c r="T31" i="9" s="1"/>
  <c r="U31" i="9" s="1"/>
  <c r="AB34" i="9"/>
  <c r="AC34" i="9" s="1"/>
  <c r="AD34" i="9" s="1"/>
  <c r="Y35" i="9"/>
  <c r="Z35" i="9" s="1"/>
  <c r="AA35" i="9" s="1"/>
  <c r="AB35" i="9" s="1"/>
  <c r="AC35" i="9" s="1"/>
  <c r="AD35" i="9" s="1"/>
  <c r="S36" i="9"/>
  <c r="T36" i="9" s="1"/>
  <c r="U36" i="9" s="1"/>
  <c r="L38" i="9"/>
  <c r="M38" i="9" s="1"/>
  <c r="S39" i="9"/>
  <c r="T39" i="9" s="1"/>
  <c r="U39" i="9" s="1"/>
  <c r="AB42" i="9"/>
  <c r="AC42" i="9" s="1"/>
  <c r="AD42" i="9" s="1"/>
  <c r="Y43" i="9"/>
  <c r="S44" i="9"/>
  <c r="T44" i="9" s="1"/>
  <c r="U44" i="9" s="1"/>
  <c r="L46" i="9"/>
  <c r="M46" i="9" s="1"/>
  <c r="S50" i="9"/>
  <c r="T50" i="9" s="1"/>
  <c r="U50" i="9" s="1"/>
  <c r="S54" i="9"/>
  <c r="T54" i="9" s="1"/>
  <c r="U54" i="9" s="1"/>
  <c r="S58" i="9"/>
  <c r="T58" i="9" s="1"/>
  <c r="U58" i="9" s="1"/>
  <c r="S62" i="9"/>
  <c r="T62" i="9" s="1"/>
  <c r="U62" i="9" s="1"/>
  <c r="AB66" i="9"/>
  <c r="AC66" i="9" s="1"/>
  <c r="AD66" i="9" s="1"/>
  <c r="T70" i="9"/>
  <c r="U70" i="9" s="1"/>
  <c r="T72" i="9"/>
  <c r="U72" i="9" s="1"/>
  <c r="AB73" i="9"/>
  <c r="AC73" i="9" s="1"/>
  <c r="AD73" i="9" s="1"/>
  <c r="T85" i="9"/>
  <c r="U85" i="9" s="1"/>
  <c r="T92" i="9"/>
  <c r="U92" i="9" s="1"/>
  <c r="T110" i="9"/>
  <c r="U110" i="9" s="1"/>
  <c r="T112" i="9"/>
  <c r="U112" i="9" s="1"/>
  <c r="T119" i="9"/>
  <c r="U119" i="9" s="1"/>
  <c r="A154" i="9"/>
  <c r="A170" i="9"/>
  <c r="A65" i="9"/>
  <c r="A105" i="9"/>
  <c r="Z105" i="9"/>
  <c r="AA105" i="9" s="1"/>
  <c r="AB105" i="9" s="1"/>
  <c r="AC105" i="9" s="1"/>
  <c r="AD105" i="9" s="1"/>
  <c r="Z67" i="9"/>
  <c r="AA67" i="9" s="1"/>
  <c r="AB67" i="9" s="1"/>
  <c r="AC67" i="9" s="1"/>
  <c r="AD67" i="9" s="1"/>
  <c r="A67" i="9"/>
  <c r="Z71" i="9"/>
  <c r="AA71" i="9" s="1"/>
  <c r="AB71" i="9" s="1"/>
  <c r="AC71" i="9" s="1"/>
  <c r="AD71" i="9" s="1"/>
  <c r="A71" i="9"/>
  <c r="A113" i="9"/>
  <c r="Z113" i="9"/>
  <c r="AA113" i="9" s="1"/>
  <c r="AB113" i="9" s="1"/>
  <c r="AC113" i="9" s="1"/>
  <c r="AD113" i="9" s="1"/>
  <c r="Y113" i="9"/>
  <c r="AB70" i="9"/>
  <c r="AC70" i="9" s="1"/>
  <c r="AD70" i="9" s="1"/>
  <c r="T71" i="9"/>
  <c r="U71" i="9" s="1"/>
  <c r="T83" i="9"/>
  <c r="U83" i="9" s="1"/>
  <c r="L86" i="9"/>
  <c r="M86" i="9" s="1"/>
  <c r="AB86" i="9"/>
  <c r="AC86" i="9" s="1"/>
  <c r="AD86" i="9" s="1"/>
  <c r="AB93" i="9"/>
  <c r="AC93" i="9" s="1"/>
  <c r="AD93" i="9" s="1"/>
  <c r="AB96" i="9"/>
  <c r="AC96" i="9" s="1"/>
  <c r="AD96" i="9" s="1"/>
  <c r="T99" i="9"/>
  <c r="U99" i="9" s="1"/>
  <c r="AB110" i="9"/>
  <c r="AC110" i="9" s="1"/>
  <c r="AD110" i="9" s="1"/>
  <c r="T113" i="9"/>
  <c r="U113" i="9" s="1"/>
  <c r="L119" i="9"/>
  <c r="M119" i="9" s="1"/>
  <c r="AB119" i="9"/>
  <c r="AC119" i="9" s="1"/>
  <c r="AD119" i="9" s="1"/>
  <c r="T125" i="9"/>
  <c r="U125" i="9" s="1"/>
  <c r="L130" i="9"/>
  <c r="M130" i="9" s="1"/>
  <c r="L132" i="9"/>
  <c r="M132" i="9" s="1"/>
  <c r="L133" i="9"/>
  <c r="M133" i="9" s="1"/>
  <c r="AB147" i="9"/>
  <c r="AC147" i="9" s="1"/>
  <c r="AD147" i="9" s="1"/>
  <c r="AB155" i="9"/>
  <c r="AC155" i="9" s="1"/>
  <c r="AD155" i="9" s="1"/>
  <c r="T163" i="9"/>
  <c r="U163" i="9" s="1"/>
  <c r="T167" i="9"/>
  <c r="U167" i="9" s="1"/>
  <c r="AB169" i="9"/>
  <c r="AC169" i="9" s="1"/>
  <c r="AD169" i="9" s="1"/>
  <c r="O3" i="9"/>
  <c r="W17" i="9"/>
  <c r="Y17" i="9" s="1"/>
  <c r="Q18" i="9"/>
  <c r="S18" i="9" s="1"/>
  <c r="T18" i="9" s="1"/>
  <c r="U18" i="9" s="1"/>
  <c r="R21" i="9"/>
  <c r="S21" i="9" s="1"/>
  <c r="T21" i="9" s="1"/>
  <c r="U21" i="9" s="1"/>
  <c r="Q22" i="9"/>
  <c r="S22" i="9" s="1"/>
  <c r="T22" i="9" s="1"/>
  <c r="U22" i="9" s="1"/>
  <c r="Q26" i="9"/>
  <c r="S26" i="9" s="1"/>
  <c r="T26" i="9" s="1"/>
  <c r="U26" i="9" s="1"/>
  <c r="Y47" i="9"/>
  <c r="S49" i="9"/>
  <c r="T49" i="9" s="1"/>
  <c r="U49" i="9" s="1"/>
  <c r="Y51" i="9"/>
  <c r="S53" i="9"/>
  <c r="T53" i="9" s="1"/>
  <c r="U53" i="9" s="1"/>
  <c r="Y55" i="9"/>
  <c r="S57" i="9"/>
  <c r="T57" i="9" s="1"/>
  <c r="U57" i="9" s="1"/>
  <c r="Y59" i="9"/>
  <c r="S61" i="9"/>
  <c r="T61" i="9" s="1"/>
  <c r="U61" i="9" s="1"/>
  <c r="Y63" i="9"/>
  <c r="Z63" i="9" s="1"/>
  <c r="AA63" i="9" s="1"/>
  <c r="AB63" i="9" s="1"/>
  <c r="AC63" i="9" s="1"/>
  <c r="AD63" i="9" s="1"/>
  <c r="L74" i="9"/>
  <c r="M74" i="9" s="1"/>
  <c r="AB74" i="9"/>
  <c r="AC74" i="9" s="1"/>
  <c r="AD74" i="9" s="1"/>
  <c r="T86" i="9"/>
  <c r="U86" i="9" s="1"/>
  <c r="L90" i="9"/>
  <c r="M90" i="9" s="1"/>
  <c r="AB90" i="9"/>
  <c r="AC90" i="9" s="1"/>
  <c r="AD90" i="9" s="1"/>
  <c r="T102" i="9"/>
  <c r="U102" i="9" s="1"/>
  <c r="L114" i="9"/>
  <c r="M114" i="9" s="1"/>
  <c r="AB125" i="9"/>
  <c r="AC125" i="9" s="1"/>
  <c r="AD125" i="9" s="1"/>
  <c r="T133" i="9"/>
  <c r="U133" i="9" s="1"/>
  <c r="L143" i="9"/>
  <c r="M143" i="9" s="1"/>
  <c r="AB143" i="9"/>
  <c r="AC143" i="9" s="1"/>
  <c r="AD143" i="9" s="1"/>
  <c r="T144" i="9"/>
  <c r="U144" i="9" s="1"/>
  <c r="T164" i="9"/>
  <c r="U164" i="9" s="1"/>
  <c r="L165" i="9"/>
  <c r="M165" i="9" s="1"/>
  <c r="Q3" i="9"/>
  <c r="S3" i="9" s="1"/>
  <c r="T3" i="9" s="1"/>
  <c r="U3" i="9" s="1"/>
  <c r="P17" i="9"/>
  <c r="R17" i="9" s="1"/>
  <c r="P21" i="9"/>
  <c r="P25" i="9"/>
  <c r="R25" i="9" s="1"/>
  <c r="L48" i="9"/>
  <c r="M48" i="9" s="1"/>
  <c r="L50" i="9"/>
  <c r="M50" i="9" s="1"/>
  <c r="L52" i="9"/>
  <c r="M52" i="9" s="1"/>
  <c r="L54" i="9"/>
  <c r="M54" i="9" s="1"/>
  <c r="L56" i="9"/>
  <c r="M56" i="9" s="1"/>
  <c r="L58" i="9"/>
  <c r="M58" i="9" s="1"/>
  <c r="L60" i="9"/>
  <c r="M60" i="9" s="1"/>
  <c r="L62" i="9"/>
  <c r="M62" i="9" s="1"/>
  <c r="L64" i="9"/>
  <c r="M64" i="9" s="1"/>
  <c r="Y64" i="9"/>
  <c r="Z64" i="9" s="1"/>
  <c r="AA64" i="9" s="1"/>
  <c r="AB64" i="9" s="1"/>
  <c r="AC64" i="9" s="1"/>
  <c r="AD64" i="9" s="1"/>
  <c r="Y65" i="9"/>
  <c r="Z65" i="9" s="1"/>
  <c r="AA65" i="9" s="1"/>
  <c r="AB65" i="9" s="1"/>
  <c r="AC65" i="9" s="1"/>
  <c r="AD65" i="9" s="1"/>
  <c r="L66" i="9"/>
  <c r="M66" i="9" s="1"/>
  <c r="Y69" i="9"/>
  <c r="Z69" i="9" s="1"/>
  <c r="AA69" i="9" s="1"/>
  <c r="AB69" i="9" s="1"/>
  <c r="AC69" i="9" s="1"/>
  <c r="AD69" i="9" s="1"/>
  <c r="L70" i="9"/>
  <c r="M70" i="9" s="1"/>
  <c r="AB76" i="9"/>
  <c r="AC76" i="9" s="1"/>
  <c r="AD76" i="9" s="1"/>
  <c r="S78" i="9"/>
  <c r="T78" i="9" s="1"/>
  <c r="U78" i="9" s="1"/>
  <c r="T79" i="9"/>
  <c r="U79" i="9" s="1"/>
  <c r="Z81" i="9"/>
  <c r="AA81" i="9" s="1"/>
  <c r="AB81" i="9" s="1"/>
  <c r="AC81" i="9" s="1"/>
  <c r="AD81" i="9" s="1"/>
  <c r="L82" i="9"/>
  <c r="M82" i="9" s="1"/>
  <c r="AB82" i="9"/>
  <c r="AC82" i="9" s="1"/>
  <c r="AD82" i="9" s="1"/>
  <c r="A85" i="9"/>
  <c r="Y85" i="9"/>
  <c r="Z85" i="9" s="1"/>
  <c r="AA85" i="9" s="1"/>
  <c r="AB85" i="9" s="1"/>
  <c r="AC85" i="9" s="1"/>
  <c r="AD85" i="9" s="1"/>
  <c r="AB92" i="9"/>
  <c r="AC92" i="9" s="1"/>
  <c r="AD92" i="9" s="1"/>
  <c r="S94" i="9"/>
  <c r="T94" i="9" s="1"/>
  <c r="U94" i="9" s="1"/>
  <c r="T95" i="9"/>
  <c r="U95" i="9" s="1"/>
  <c r="Z97" i="9"/>
  <c r="AA97" i="9" s="1"/>
  <c r="AB97" i="9" s="1"/>
  <c r="AC97" i="9" s="1"/>
  <c r="AD97" i="9" s="1"/>
  <c r="L98" i="9"/>
  <c r="M98" i="9" s="1"/>
  <c r="AB106" i="9"/>
  <c r="AC106" i="9" s="1"/>
  <c r="AD106" i="9" s="1"/>
  <c r="T111" i="9"/>
  <c r="U111" i="9" s="1"/>
  <c r="AB117" i="9"/>
  <c r="AC117" i="9" s="1"/>
  <c r="AD117" i="9" s="1"/>
  <c r="T121" i="9"/>
  <c r="U121" i="9" s="1"/>
  <c r="L124" i="9"/>
  <c r="M124" i="9" s="1"/>
  <c r="L125" i="9"/>
  <c r="M125" i="9" s="1"/>
  <c r="L135" i="9"/>
  <c r="M135" i="9" s="1"/>
  <c r="AB135" i="9"/>
  <c r="AC135" i="9" s="1"/>
  <c r="AD135" i="9" s="1"/>
  <c r="AB139" i="9"/>
  <c r="AC139" i="9" s="1"/>
  <c r="AD139" i="9" s="1"/>
  <c r="T141" i="9"/>
  <c r="U141" i="9" s="1"/>
  <c r="L149" i="9"/>
  <c r="M149" i="9" s="1"/>
  <c r="AB149" i="9"/>
  <c r="AC149" i="9" s="1"/>
  <c r="AD149" i="9" s="1"/>
  <c r="AB151" i="9"/>
  <c r="AC151" i="9" s="1"/>
  <c r="AD151" i="9" s="1"/>
  <c r="T152" i="9"/>
  <c r="U152" i="9" s="1"/>
  <c r="T156" i="9"/>
  <c r="U156" i="9" s="1"/>
  <c r="L157" i="9"/>
  <c r="M157" i="9" s="1"/>
  <c r="T169" i="9"/>
  <c r="U169" i="9" s="1"/>
  <c r="A69" i="9"/>
  <c r="A109" i="9"/>
  <c r="A146" i="9"/>
  <c r="A162" i="9"/>
  <c r="AB77" i="9"/>
  <c r="AC77" i="9" s="1"/>
  <c r="AD77" i="9" s="1"/>
  <c r="AB80" i="9"/>
  <c r="AC80" i="9" s="1"/>
  <c r="AD80" i="9" s="1"/>
  <c r="T81" i="9"/>
  <c r="U81" i="9" s="1"/>
  <c r="T82" i="9"/>
  <c r="U82" i="9" s="1"/>
  <c r="T97" i="9"/>
  <c r="U97" i="9" s="1"/>
  <c r="T98" i="9"/>
  <c r="U98" i="9" s="1"/>
  <c r="L104" i="9"/>
  <c r="M104" i="9" s="1"/>
  <c r="AB123" i="9"/>
  <c r="AC123" i="9" s="1"/>
  <c r="AD123" i="9" s="1"/>
  <c r="AB141" i="9"/>
  <c r="AC141" i="9" s="1"/>
  <c r="AD141" i="9" s="1"/>
  <c r="T143" i="9"/>
  <c r="U143" i="9" s="1"/>
  <c r="S47" i="9"/>
  <c r="T47" i="9" s="1"/>
  <c r="U47" i="9" s="1"/>
  <c r="Y49" i="9"/>
  <c r="S51" i="9"/>
  <c r="T51" i="9" s="1"/>
  <c r="U51" i="9" s="1"/>
  <c r="Y53" i="9"/>
  <c r="S55" i="9"/>
  <c r="T55" i="9" s="1"/>
  <c r="U55" i="9" s="1"/>
  <c r="Y57" i="9"/>
  <c r="S59" i="9"/>
  <c r="T59" i="9" s="1"/>
  <c r="U59" i="9" s="1"/>
  <c r="Y61" i="9"/>
  <c r="S63" i="9"/>
  <c r="T63" i="9" s="1"/>
  <c r="U63" i="9" s="1"/>
  <c r="L68" i="9"/>
  <c r="M68" i="9" s="1"/>
  <c r="L72" i="9"/>
  <c r="M72" i="9" s="1"/>
  <c r="T87" i="9"/>
  <c r="U87" i="9" s="1"/>
  <c r="T103" i="9"/>
  <c r="U103" i="9" s="1"/>
  <c r="L108" i="9"/>
  <c r="M108" i="9" s="1"/>
  <c r="L116" i="9"/>
  <c r="M116" i="9" s="1"/>
  <c r="L117" i="9"/>
  <c r="M117" i="9" s="1"/>
  <c r="T127" i="9"/>
  <c r="U127" i="9" s="1"/>
  <c r="T129" i="9"/>
  <c r="U129" i="9" s="1"/>
  <c r="L138" i="9"/>
  <c r="M138" i="9" s="1"/>
  <c r="T161" i="9"/>
  <c r="U161" i="9" s="1"/>
  <c r="AB167" i="9"/>
  <c r="AC167" i="9" s="1"/>
  <c r="AD167" i="9" s="1"/>
  <c r="T175" i="9"/>
  <c r="U175" i="9" s="1"/>
  <c r="R10" i="9"/>
  <c r="S10" i="9" s="1"/>
  <c r="T10" i="9" s="1"/>
  <c r="U10" i="9" s="1"/>
  <c r="R20" i="9"/>
  <c r="R24" i="9"/>
  <c r="S24" i="9" s="1"/>
  <c r="T24" i="9" s="1"/>
  <c r="U24" i="9" s="1"/>
  <c r="R28" i="9"/>
  <c r="S65" i="9"/>
  <c r="T65" i="9" s="1"/>
  <c r="U65" i="9" s="1"/>
  <c r="AB68" i="9"/>
  <c r="AC68" i="9" s="1"/>
  <c r="AD68" i="9" s="1"/>
  <c r="S69" i="9"/>
  <c r="T69" i="9" s="1"/>
  <c r="U69" i="9" s="1"/>
  <c r="AB72" i="9"/>
  <c r="AC72" i="9" s="1"/>
  <c r="AD72" i="9" s="1"/>
  <c r="T74" i="9"/>
  <c r="U74" i="9" s="1"/>
  <c r="T75" i="9"/>
  <c r="U75" i="9" s="1"/>
  <c r="L78" i="9"/>
  <c r="M78" i="9" s="1"/>
  <c r="AB78" i="9"/>
  <c r="AC78" i="9" s="1"/>
  <c r="AD78" i="9" s="1"/>
  <c r="AB88" i="9"/>
  <c r="AC88" i="9" s="1"/>
  <c r="AD88" i="9" s="1"/>
  <c r="T90" i="9"/>
  <c r="U90" i="9" s="1"/>
  <c r="T91" i="9"/>
  <c r="U91" i="9" s="1"/>
  <c r="L94" i="9"/>
  <c r="M94" i="9" s="1"/>
  <c r="AB94" i="9"/>
  <c r="AC94" i="9" s="1"/>
  <c r="AD94" i="9" s="1"/>
  <c r="AB102" i="9"/>
  <c r="AC102" i="9" s="1"/>
  <c r="AD102" i="9" s="1"/>
  <c r="T106" i="9"/>
  <c r="U106" i="9" s="1"/>
  <c r="T107" i="9"/>
  <c r="U107" i="9" s="1"/>
  <c r="L112" i="9"/>
  <c r="M112" i="9" s="1"/>
  <c r="T117" i="9"/>
  <c r="U117" i="9" s="1"/>
  <c r="L122" i="9"/>
  <c r="M122" i="9" s="1"/>
  <c r="L127" i="9"/>
  <c r="M127" i="9" s="1"/>
  <c r="AB127" i="9"/>
  <c r="AC127" i="9" s="1"/>
  <c r="AD127" i="9" s="1"/>
  <c r="AB133" i="9"/>
  <c r="AC133" i="9" s="1"/>
  <c r="AD133" i="9" s="1"/>
  <c r="T135" i="9"/>
  <c r="U135" i="9" s="1"/>
  <c r="T137" i="9"/>
  <c r="U137" i="9" s="1"/>
  <c r="L140" i="9"/>
  <c r="M140" i="9" s="1"/>
  <c r="L141" i="9"/>
  <c r="M141" i="9" s="1"/>
  <c r="T147" i="9"/>
  <c r="U147" i="9" s="1"/>
  <c r="T149" i="9"/>
  <c r="U149" i="9" s="1"/>
  <c r="T151" i="9"/>
  <c r="U151" i="9" s="1"/>
  <c r="T155" i="9"/>
  <c r="U155" i="9" s="1"/>
  <c r="T159" i="9"/>
  <c r="U159" i="9" s="1"/>
  <c r="AB161" i="9"/>
  <c r="AC161" i="9" s="1"/>
  <c r="AD161" i="9" s="1"/>
  <c r="AB163" i="9"/>
  <c r="AC163" i="9" s="1"/>
  <c r="AD163" i="9" s="1"/>
  <c r="T171" i="9"/>
  <c r="U171" i="9" s="1"/>
  <c r="T172" i="9"/>
  <c r="U172" i="9" s="1"/>
  <c r="L173" i="9"/>
  <c r="M173" i="9" s="1"/>
  <c r="A103" i="9"/>
  <c r="Z103" i="9"/>
  <c r="AA103" i="9" s="1"/>
  <c r="AB103" i="9" s="1"/>
  <c r="AC103" i="9" s="1"/>
  <c r="AD103" i="9" s="1"/>
  <c r="A107" i="9"/>
  <c r="Z107" i="9"/>
  <c r="AA107" i="9" s="1"/>
  <c r="AB107" i="9" s="1"/>
  <c r="AC107" i="9" s="1"/>
  <c r="AD107" i="9" s="1"/>
  <c r="A111" i="9"/>
  <c r="Z111" i="9"/>
  <c r="AA111" i="9" s="1"/>
  <c r="AB111" i="9" s="1"/>
  <c r="AC111" i="9" s="1"/>
  <c r="AD111" i="9" s="1"/>
  <c r="A150" i="9"/>
  <c r="Z75" i="9"/>
  <c r="AA75" i="9" s="1"/>
  <c r="AB75" i="9" s="1"/>
  <c r="AC75" i="9" s="1"/>
  <c r="AD75" i="9" s="1"/>
  <c r="Z79" i="9"/>
  <c r="AA79" i="9" s="1"/>
  <c r="AB79" i="9" s="1"/>
  <c r="AC79" i="9" s="1"/>
  <c r="AD79" i="9" s="1"/>
  <c r="Z83" i="9"/>
  <c r="AA83" i="9" s="1"/>
  <c r="AB83" i="9" s="1"/>
  <c r="AC83" i="9" s="1"/>
  <c r="AD83" i="9" s="1"/>
  <c r="Z87" i="9"/>
  <c r="AA87" i="9" s="1"/>
  <c r="AB87" i="9" s="1"/>
  <c r="AC87" i="9" s="1"/>
  <c r="AD87" i="9" s="1"/>
  <c r="Z91" i="9"/>
  <c r="AA91" i="9" s="1"/>
  <c r="AB91" i="9" s="1"/>
  <c r="AC91" i="9" s="1"/>
  <c r="AD91" i="9" s="1"/>
  <c r="Z95" i="9"/>
  <c r="AA95" i="9" s="1"/>
  <c r="AB95" i="9" s="1"/>
  <c r="AC95" i="9" s="1"/>
  <c r="AD95" i="9" s="1"/>
  <c r="Z99" i="9"/>
  <c r="AA99" i="9" s="1"/>
  <c r="AB99" i="9" s="1"/>
  <c r="AC99" i="9" s="1"/>
  <c r="AD99" i="9" s="1"/>
  <c r="Y101" i="9"/>
  <c r="Z101" i="9" s="1"/>
  <c r="AA101" i="9" s="1"/>
  <c r="AB101" i="9" s="1"/>
  <c r="AC101" i="9" s="1"/>
  <c r="AD101" i="9" s="1"/>
  <c r="L102" i="9"/>
  <c r="M102" i="9" s="1"/>
  <c r="Y105" i="9"/>
  <c r="L106" i="9"/>
  <c r="M106" i="9" s="1"/>
  <c r="Y109" i="9"/>
  <c r="Z109" i="9" s="1"/>
  <c r="AA109" i="9" s="1"/>
  <c r="AB109" i="9" s="1"/>
  <c r="AC109" i="9" s="1"/>
  <c r="AD109" i="9" s="1"/>
  <c r="L110" i="9"/>
  <c r="M110" i="9" s="1"/>
  <c r="L115" i="9"/>
  <c r="M115" i="9" s="1"/>
  <c r="AB115" i="9"/>
  <c r="AC115" i="9" s="1"/>
  <c r="AD115" i="9" s="1"/>
  <c r="L120" i="9"/>
  <c r="M120" i="9" s="1"/>
  <c r="L123" i="9"/>
  <c r="M123" i="9" s="1"/>
  <c r="L128" i="9"/>
  <c r="M128" i="9" s="1"/>
  <c r="L131" i="9"/>
  <c r="M131" i="9" s="1"/>
  <c r="AB131" i="9"/>
  <c r="AC131" i="9" s="1"/>
  <c r="AD131" i="9" s="1"/>
  <c r="L136" i="9"/>
  <c r="M136" i="9" s="1"/>
  <c r="L139" i="9"/>
  <c r="M139" i="9" s="1"/>
  <c r="L145" i="9"/>
  <c r="M145" i="9" s="1"/>
  <c r="L153" i="9"/>
  <c r="M153" i="9" s="1"/>
  <c r="AB157" i="9"/>
  <c r="AC157" i="9" s="1"/>
  <c r="AD157" i="9" s="1"/>
  <c r="T160" i="9"/>
  <c r="U160" i="9" s="1"/>
  <c r="AB165" i="9"/>
  <c r="AC165" i="9" s="1"/>
  <c r="AD165" i="9" s="1"/>
  <c r="T168" i="9"/>
  <c r="U168" i="9" s="1"/>
  <c r="AB173" i="9"/>
  <c r="AC173" i="9" s="1"/>
  <c r="AD173" i="9" s="1"/>
  <c r="A158" i="9"/>
  <c r="A166" i="9"/>
  <c r="A174" i="9"/>
  <c r="S101" i="9"/>
  <c r="T101" i="9" s="1"/>
  <c r="U101" i="9" s="1"/>
  <c r="AB104" i="9"/>
  <c r="AC104" i="9" s="1"/>
  <c r="AD104" i="9" s="1"/>
  <c r="S105" i="9"/>
  <c r="T105" i="9" s="1"/>
  <c r="U105" i="9" s="1"/>
  <c r="AB108" i="9"/>
  <c r="AC108" i="9" s="1"/>
  <c r="AD108" i="9" s="1"/>
  <c r="S109" i="9"/>
  <c r="T109" i="9" s="1"/>
  <c r="U109" i="9" s="1"/>
  <c r="AB112" i="9"/>
  <c r="AC112" i="9" s="1"/>
  <c r="AD112" i="9" s="1"/>
  <c r="T115" i="9"/>
  <c r="U115" i="9" s="1"/>
  <c r="L118" i="9"/>
  <c r="M118" i="9" s="1"/>
  <c r="L121" i="9"/>
  <c r="M121" i="9" s="1"/>
  <c r="AB121" i="9"/>
  <c r="AC121" i="9" s="1"/>
  <c r="AD121" i="9" s="1"/>
  <c r="T123" i="9"/>
  <c r="U123" i="9" s="1"/>
  <c r="L126" i="9"/>
  <c r="M126" i="9" s="1"/>
  <c r="L129" i="9"/>
  <c r="M129" i="9" s="1"/>
  <c r="AB129" i="9"/>
  <c r="AC129" i="9" s="1"/>
  <c r="AD129" i="9" s="1"/>
  <c r="T131" i="9"/>
  <c r="U131" i="9" s="1"/>
  <c r="L134" i="9"/>
  <c r="M134" i="9" s="1"/>
  <c r="L137" i="9"/>
  <c r="M137" i="9" s="1"/>
  <c r="T139" i="9"/>
  <c r="U139" i="9" s="1"/>
  <c r="L142" i="9"/>
  <c r="M142" i="9" s="1"/>
  <c r="AB145" i="9"/>
  <c r="AC145" i="9" s="1"/>
  <c r="AD145" i="9" s="1"/>
  <c r="T148" i="9"/>
  <c r="U148" i="9" s="1"/>
  <c r="L161" i="9"/>
  <c r="M161" i="9" s="1"/>
  <c r="L169" i="9"/>
  <c r="M169" i="9" s="1"/>
  <c r="AB171" i="9"/>
  <c r="AC171" i="9" s="1"/>
  <c r="AD171" i="9" s="1"/>
  <c r="Z114" i="9"/>
  <c r="AA114" i="9" s="1"/>
  <c r="AB114" i="9" s="1"/>
  <c r="AC114" i="9" s="1"/>
  <c r="AD114" i="9" s="1"/>
  <c r="Z116" i="9"/>
  <c r="AA116" i="9" s="1"/>
  <c r="AB116" i="9" s="1"/>
  <c r="AC116" i="9" s="1"/>
  <c r="AD116" i="9" s="1"/>
  <c r="Z118" i="9"/>
  <c r="AA118" i="9" s="1"/>
  <c r="AB118" i="9" s="1"/>
  <c r="AC118" i="9" s="1"/>
  <c r="AD118" i="9" s="1"/>
  <c r="Z120" i="9"/>
  <c r="AA120" i="9" s="1"/>
  <c r="AB120" i="9" s="1"/>
  <c r="AC120" i="9" s="1"/>
  <c r="AD120" i="9" s="1"/>
  <c r="Z122" i="9"/>
  <c r="AA122" i="9" s="1"/>
  <c r="AB122" i="9" s="1"/>
  <c r="AC122" i="9" s="1"/>
  <c r="AD122" i="9" s="1"/>
  <c r="Z124" i="9"/>
  <c r="AA124" i="9" s="1"/>
  <c r="AB124" i="9" s="1"/>
  <c r="AC124" i="9" s="1"/>
  <c r="AD124" i="9" s="1"/>
  <c r="Z126" i="9"/>
  <c r="AA126" i="9" s="1"/>
  <c r="AB126" i="9" s="1"/>
  <c r="AC126" i="9" s="1"/>
  <c r="AD126" i="9" s="1"/>
  <c r="Z128" i="9"/>
  <c r="AA128" i="9" s="1"/>
  <c r="AB128" i="9" s="1"/>
  <c r="AC128" i="9" s="1"/>
  <c r="AD128" i="9" s="1"/>
  <c r="Z130" i="9"/>
  <c r="AA130" i="9" s="1"/>
  <c r="AB130" i="9" s="1"/>
  <c r="AC130" i="9" s="1"/>
  <c r="AD130" i="9" s="1"/>
  <c r="Z132" i="9"/>
  <c r="AA132" i="9" s="1"/>
  <c r="AB132" i="9" s="1"/>
  <c r="AC132" i="9" s="1"/>
  <c r="AD132" i="9" s="1"/>
  <c r="Z134" i="9"/>
  <c r="AA134" i="9" s="1"/>
  <c r="AB134" i="9" s="1"/>
  <c r="AC134" i="9" s="1"/>
  <c r="AD134" i="9" s="1"/>
  <c r="Z136" i="9"/>
  <c r="AA136" i="9" s="1"/>
  <c r="AB136" i="9" s="1"/>
  <c r="AC136" i="9" s="1"/>
  <c r="AD136" i="9" s="1"/>
  <c r="Z138" i="9"/>
  <c r="AA138" i="9" s="1"/>
  <c r="AB138" i="9" s="1"/>
  <c r="AC138" i="9" s="1"/>
  <c r="AD138" i="9" s="1"/>
  <c r="Z140" i="9"/>
  <c r="AA140" i="9" s="1"/>
  <c r="AB140" i="9" s="1"/>
  <c r="AC140" i="9" s="1"/>
  <c r="AD140" i="9" s="1"/>
  <c r="Z142" i="9"/>
  <c r="AA142" i="9" s="1"/>
  <c r="AB142" i="9" s="1"/>
  <c r="AC142" i="9" s="1"/>
  <c r="AD142" i="9" s="1"/>
  <c r="S146" i="9"/>
  <c r="T146" i="9" s="1"/>
  <c r="U146" i="9" s="1"/>
  <c r="S150" i="9"/>
  <c r="T150" i="9" s="1"/>
  <c r="U150" i="9" s="1"/>
  <c r="AB153" i="9"/>
  <c r="AC153" i="9" s="1"/>
  <c r="AD153" i="9" s="1"/>
  <c r="S154" i="9"/>
  <c r="T154" i="9" s="1"/>
  <c r="U154" i="9" s="1"/>
  <c r="S158" i="9"/>
  <c r="T158" i="9" s="1"/>
  <c r="U158" i="9" s="1"/>
  <c r="S162" i="9"/>
  <c r="T162" i="9" s="1"/>
  <c r="U162" i="9" s="1"/>
  <c r="S166" i="9"/>
  <c r="T166" i="9" s="1"/>
  <c r="U166" i="9" s="1"/>
  <c r="S170" i="9"/>
  <c r="T170" i="9" s="1"/>
  <c r="U170" i="9" s="1"/>
  <c r="S174" i="9"/>
  <c r="T174" i="9" s="1"/>
  <c r="U174" i="9" s="1"/>
  <c r="E176" i="9"/>
  <c r="A144" i="9"/>
  <c r="Z144" i="9"/>
  <c r="AA144" i="9" s="1"/>
  <c r="AB144" i="9" s="1"/>
  <c r="AC144" i="9" s="1"/>
  <c r="AD144" i="9" s="1"/>
  <c r="A148" i="9"/>
  <c r="Z148" i="9"/>
  <c r="AA148" i="9" s="1"/>
  <c r="AB148" i="9" s="1"/>
  <c r="AC148" i="9" s="1"/>
  <c r="AD148" i="9" s="1"/>
  <c r="A152" i="9"/>
  <c r="Z152" i="9"/>
  <c r="AA152" i="9" s="1"/>
  <c r="AB152" i="9" s="1"/>
  <c r="AC152" i="9" s="1"/>
  <c r="AD152" i="9" s="1"/>
  <c r="A156" i="9"/>
  <c r="Z156" i="9"/>
  <c r="AA156" i="9" s="1"/>
  <c r="AB156" i="9" s="1"/>
  <c r="AC156" i="9" s="1"/>
  <c r="AD156" i="9" s="1"/>
  <c r="A160" i="9"/>
  <c r="Z160" i="9"/>
  <c r="AA160" i="9" s="1"/>
  <c r="AB160" i="9" s="1"/>
  <c r="AC160" i="9" s="1"/>
  <c r="AD160" i="9" s="1"/>
  <c r="A164" i="9"/>
  <c r="Z164" i="9"/>
  <c r="AA164" i="9" s="1"/>
  <c r="AB164" i="9" s="1"/>
  <c r="AC164" i="9" s="1"/>
  <c r="AD164" i="9" s="1"/>
  <c r="A168" i="9"/>
  <c r="Z168" i="9"/>
  <c r="AA168" i="9" s="1"/>
  <c r="AB168" i="9" s="1"/>
  <c r="AC168" i="9" s="1"/>
  <c r="AD168" i="9" s="1"/>
  <c r="A172" i="9"/>
  <c r="Z172" i="9"/>
  <c r="AA172" i="9" s="1"/>
  <c r="AB172" i="9" s="1"/>
  <c r="AC172" i="9" s="1"/>
  <c r="AD172" i="9" s="1"/>
  <c r="S114" i="9"/>
  <c r="T114" i="9" s="1"/>
  <c r="U114" i="9" s="1"/>
  <c r="S116" i="9"/>
  <c r="T116" i="9" s="1"/>
  <c r="U116" i="9" s="1"/>
  <c r="S118" i="9"/>
  <c r="T118" i="9" s="1"/>
  <c r="U118" i="9" s="1"/>
  <c r="S120" i="9"/>
  <c r="T120" i="9" s="1"/>
  <c r="U120" i="9" s="1"/>
  <c r="S122" i="9"/>
  <c r="T122" i="9" s="1"/>
  <c r="U122" i="9" s="1"/>
  <c r="S124" i="9"/>
  <c r="T124" i="9" s="1"/>
  <c r="U124" i="9" s="1"/>
  <c r="S126" i="9"/>
  <c r="T126" i="9" s="1"/>
  <c r="U126" i="9" s="1"/>
  <c r="S128" i="9"/>
  <c r="T128" i="9" s="1"/>
  <c r="U128" i="9" s="1"/>
  <c r="S130" i="9"/>
  <c r="T130" i="9" s="1"/>
  <c r="U130" i="9" s="1"/>
  <c r="S132" i="9"/>
  <c r="T132" i="9" s="1"/>
  <c r="U132" i="9" s="1"/>
  <c r="S134" i="9"/>
  <c r="T134" i="9" s="1"/>
  <c r="U134" i="9" s="1"/>
  <c r="S136" i="9"/>
  <c r="T136" i="9" s="1"/>
  <c r="U136" i="9" s="1"/>
  <c r="S138" i="9"/>
  <c r="T138" i="9" s="1"/>
  <c r="U138" i="9" s="1"/>
  <c r="S140" i="9"/>
  <c r="T140" i="9" s="1"/>
  <c r="U140" i="9" s="1"/>
  <c r="S142" i="9"/>
  <c r="T142" i="9" s="1"/>
  <c r="U142" i="9" s="1"/>
  <c r="Y146" i="9"/>
  <c r="Z146" i="9" s="1"/>
  <c r="AA146" i="9" s="1"/>
  <c r="AB146" i="9" s="1"/>
  <c r="AC146" i="9" s="1"/>
  <c r="AD146" i="9" s="1"/>
  <c r="L147" i="9"/>
  <c r="M147" i="9" s="1"/>
  <c r="Y150" i="9"/>
  <c r="Z150" i="9" s="1"/>
  <c r="AA150" i="9" s="1"/>
  <c r="AB150" i="9" s="1"/>
  <c r="AC150" i="9" s="1"/>
  <c r="AD150" i="9" s="1"/>
  <c r="L151" i="9"/>
  <c r="M151" i="9" s="1"/>
  <c r="Y154" i="9"/>
  <c r="Z154" i="9" s="1"/>
  <c r="AA154" i="9" s="1"/>
  <c r="AB154" i="9" s="1"/>
  <c r="AC154" i="9" s="1"/>
  <c r="AD154" i="9" s="1"/>
  <c r="L155" i="9"/>
  <c r="M155" i="9" s="1"/>
  <c r="Y158" i="9"/>
  <c r="Z158" i="9" s="1"/>
  <c r="AA158" i="9" s="1"/>
  <c r="AB158" i="9" s="1"/>
  <c r="AC158" i="9" s="1"/>
  <c r="AD158" i="9" s="1"/>
  <c r="L159" i="9"/>
  <c r="M159" i="9" s="1"/>
  <c r="Y162" i="9"/>
  <c r="Z162" i="9" s="1"/>
  <c r="AA162" i="9" s="1"/>
  <c r="AB162" i="9" s="1"/>
  <c r="AC162" i="9" s="1"/>
  <c r="AD162" i="9" s="1"/>
  <c r="L163" i="9"/>
  <c r="M163" i="9" s="1"/>
  <c r="Y166" i="9"/>
  <c r="Z166" i="9" s="1"/>
  <c r="AA166" i="9" s="1"/>
  <c r="AB166" i="9" s="1"/>
  <c r="AC166" i="9" s="1"/>
  <c r="AD166" i="9" s="1"/>
  <c r="L167" i="9"/>
  <c r="M167" i="9" s="1"/>
  <c r="Y170" i="9"/>
  <c r="Z170" i="9" s="1"/>
  <c r="AA170" i="9" s="1"/>
  <c r="AB170" i="9" s="1"/>
  <c r="AC170" i="9" s="1"/>
  <c r="AD170" i="9" s="1"/>
  <c r="L171" i="9"/>
  <c r="M171" i="9" s="1"/>
  <c r="Y174" i="9"/>
  <c r="Z174" i="9" s="1"/>
  <c r="AA174" i="9" s="1"/>
  <c r="AB174" i="9" s="1"/>
  <c r="AC174" i="9" s="1"/>
  <c r="AD174" i="9" s="1"/>
  <c r="L175" i="9"/>
  <c r="M175" i="9" s="1"/>
  <c r="K3" i="8"/>
  <c r="T99" i="8" s="1"/>
  <c r="U99" i="8" s="1"/>
  <c r="P11" i="8"/>
  <c r="R11" i="8"/>
  <c r="S11" i="8" s="1"/>
  <c r="P18" i="8"/>
  <c r="R18" i="8" s="1"/>
  <c r="S18" i="8" s="1"/>
  <c r="A35" i="8"/>
  <c r="A47" i="8"/>
  <c r="Z47" i="8"/>
  <c r="AA47" i="8" s="1"/>
  <c r="A71" i="8"/>
  <c r="Z71" i="8"/>
  <c r="AA71" i="8" s="1"/>
  <c r="A111" i="8"/>
  <c r="A155" i="8"/>
  <c r="Y155" i="8"/>
  <c r="Z155" i="8" s="1"/>
  <c r="AA155" i="8" s="1"/>
  <c r="Q12" i="8"/>
  <c r="S12" i="8" s="1"/>
  <c r="W12" i="8"/>
  <c r="Y12" i="8" s="1"/>
  <c r="P15" i="8"/>
  <c r="R15" i="8"/>
  <c r="S15" i="8" s="1"/>
  <c r="A39" i="8"/>
  <c r="Z39" i="8"/>
  <c r="AA39" i="8" s="1"/>
  <c r="A51" i="8"/>
  <c r="Z51" i="8"/>
  <c r="AA51" i="8" s="1"/>
  <c r="A75" i="8"/>
  <c r="Z75" i="8"/>
  <c r="AA75" i="8" s="1"/>
  <c r="A99" i="8"/>
  <c r="Z99" i="8"/>
  <c r="AA99" i="8" s="1"/>
  <c r="A120" i="8"/>
  <c r="Z120" i="8"/>
  <c r="AA120" i="8" s="1"/>
  <c r="Q16" i="8"/>
  <c r="S16" i="8" s="1"/>
  <c r="W16" i="8"/>
  <c r="Y16" i="8" s="1"/>
  <c r="P22" i="8"/>
  <c r="R22" i="8" s="1"/>
  <c r="S22" i="8" s="1"/>
  <c r="W23" i="8"/>
  <c r="Y23" i="8" s="1"/>
  <c r="Z23" i="8" s="1"/>
  <c r="AA23" i="8" s="1"/>
  <c r="O23" i="8"/>
  <c r="Q23" i="8" s="1"/>
  <c r="A55" i="8"/>
  <c r="Z55" i="8"/>
  <c r="AA55" i="8" s="1"/>
  <c r="A67" i="8"/>
  <c r="A79" i="8"/>
  <c r="Z79" i="8"/>
  <c r="AA79" i="8" s="1"/>
  <c r="A87" i="8"/>
  <c r="Z87" i="8"/>
  <c r="AA87" i="8" s="1"/>
  <c r="A103" i="8"/>
  <c r="Z103" i="8"/>
  <c r="AA103" i="8" s="1"/>
  <c r="W11" i="8"/>
  <c r="Y20" i="8"/>
  <c r="W15" i="8"/>
  <c r="R23" i="8"/>
  <c r="S44" i="8"/>
  <c r="S47" i="8"/>
  <c r="S60" i="8"/>
  <c r="S83" i="8"/>
  <c r="Y95" i="8"/>
  <c r="Y111" i="8"/>
  <c r="Z111" i="8" s="1"/>
  <c r="AA111" i="8" s="1"/>
  <c r="L148" i="8"/>
  <c r="M148" i="8" s="1"/>
  <c r="AB24" i="8"/>
  <c r="AC24" i="8" s="1"/>
  <c r="AD24" i="8" s="1"/>
  <c r="Y24" i="8"/>
  <c r="S36" i="8"/>
  <c r="S39" i="8"/>
  <c r="S48" i="8"/>
  <c r="S51" i="8"/>
  <c r="S64" i="8"/>
  <c r="S72" i="8"/>
  <c r="S75" i="8"/>
  <c r="S84" i="8"/>
  <c r="T84" i="8" s="1"/>
  <c r="U84" i="8" s="1"/>
  <c r="Y99" i="8"/>
  <c r="Q3" i="8"/>
  <c r="S3" i="8" s="1"/>
  <c r="W3" i="8"/>
  <c r="I6" i="8"/>
  <c r="J6" i="8"/>
  <c r="I8" i="8"/>
  <c r="J8" i="8"/>
  <c r="I13" i="8"/>
  <c r="J13" i="8"/>
  <c r="W19" i="8"/>
  <c r="Y19" i="8" s="1"/>
  <c r="Z19" i="8" s="1"/>
  <c r="AA19" i="8" s="1"/>
  <c r="O19" i="8"/>
  <c r="Q19" i="8" s="1"/>
  <c r="S19" i="8" s="1"/>
  <c r="P26" i="8"/>
  <c r="R26" i="8" s="1"/>
  <c r="S26" i="8" s="1"/>
  <c r="W27" i="8"/>
  <c r="O27" i="8"/>
  <c r="Q27" i="8" s="1"/>
  <c r="S27" i="8" s="1"/>
  <c r="A63" i="8"/>
  <c r="A83" i="8"/>
  <c r="A95" i="8"/>
  <c r="Z95" i="8"/>
  <c r="AA95" i="8" s="1"/>
  <c r="AB95" i="8" s="1"/>
  <c r="AC95" i="8" s="1"/>
  <c r="AD95" i="8" s="1"/>
  <c r="A128" i="8"/>
  <c r="Z128" i="8"/>
  <c r="AA128" i="8" s="1"/>
  <c r="A147" i="8"/>
  <c r="Y147" i="8"/>
  <c r="Z147" i="8" s="1"/>
  <c r="AA147" i="8" s="1"/>
  <c r="AB147" i="8" s="1"/>
  <c r="AC147" i="8" s="1"/>
  <c r="AD147" i="8" s="1"/>
  <c r="A163" i="8"/>
  <c r="Y163" i="8"/>
  <c r="Z163" i="8" s="1"/>
  <c r="AA163" i="8" s="1"/>
  <c r="P6" i="8"/>
  <c r="R6" i="8" s="1"/>
  <c r="S6" i="8" s="1"/>
  <c r="W6" i="8"/>
  <c r="P4" i="8"/>
  <c r="R4" i="8"/>
  <c r="S4" i="8" s="1"/>
  <c r="Q5" i="8"/>
  <c r="S5" i="8" s="1"/>
  <c r="W5" i="8"/>
  <c r="Y5" i="8" s="1"/>
  <c r="A31" i="8"/>
  <c r="Z31" i="8"/>
  <c r="AA31" i="8" s="1"/>
  <c r="A43" i="8"/>
  <c r="Z43" i="8"/>
  <c r="AA43" i="8" s="1"/>
  <c r="A59" i="8"/>
  <c r="Z59" i="8"/>
  <c r="AA59" i="8" s="1"/>
  <c r="A91" i="8"/>
  <c r="Z91" i="8"/>
  <c r="AA91" i="8" s="1"/>
  <c r="A107" i="8"/>
  <c r="Z107" i="8"/>
  <c r="AA107" i="8" s="1"/>
  <c r="A135" i="8"/>
  <c r="Z5" i="8"/>
  <c r="AA5" i="8" s="1"/>
  <c r="Y28" i="8"/>
  <c r="Z28" i="8" s="1"/>
  <c r="AA28" i="8" s="1"/>
  <c r="AB28" i="8" s="1"/>
  <c r="AC28" i="8" s="1"/>
  <c r="AD28" i="8" s="1"/>
  <c r="AB115" i="8"/>
  <c r="AC115" i="8" s="1"/>
  <c r="AD115" i="8" s="1"/>
  <c r="S32" i="8"/>
  <c r="S35" i="8"/>
  <c r="S63" i="8"/>
  <c r="S71" i="8"/>
  <c r="O3" i="8"/>
  <c r="Z7" i="8"/>
  <c r="AA7" i="8" s="1"/>
  <c r="AB7" i="8" s="1"/>
  <c r="AC7" i="8" s="1"/>
  <c r="AD7" i="8" s="1"/>
  <c r="W18" i="8"/>
  <c r="Y18" i="8" s="1"/>
  <c r="W26" i="8"/>
  <c r="Y26" i="8" s="1"/>
  <c r="T40" i="8"/>
  <c r="U40" i="8" s="1"/>
  <c r="T67" i="8"/>
  <c r="U67" i="8" s="1"/>
  <c r="T92" i="8"/>
  <c r="U92" i="8" s="1"/>
  <c r="Y103" i="8"/>
  <c r="T115" i="8"/>
  <c r="U115" i="8" s="1"/>
  <c r="Q7" i="8"/>
  <c r="S7" i="8" s="1"/>
  <c r="T7" i="8" s="1"/>
  <c r="U7" i="8" s="1"/>
  <c r="W7" i="8"/>
  <c r="Y7" i="8" s="1"/>
  <c r="A33" i="8"/>
  <c r="Z33" i="8"/>
  <c r="AA33" i="8" s="1"/>
  <c r="I4" i="8"/>
  <c r="J4" i="8"/>
  <c r="W9" i="8"/>
  <c r="Y9" i="8" s="1"/>
  <c r="Z9" i="8" s="1"/>
  <c r="AA9" i="8" s="1"/>
  <c r="O9" i="8"/>
  <c r="Q9" i="8" s="1"/>
  <c r="S9" i="8" s="1"/>
  <c r="I11" i="8"/>
  <c r="J11" i="8"/>
  <c r="Q14" i="8"/>
  <c r="S14" i="8" s="1"/>
  <c r="W14" i="8"/>
  <c r="Y14" i="8" s="1"/>
  <c r="Z14" i="8" s="1"/>
  <c r="AA14" i="8" s="1"/>
  <c r="I15" i="8"/>
  <c r="J15" i="8"/>
  <c r="Z143" i="8"/>
  <c r="AA143" i="8" s="1"/>
  <c r="A143" i="8"/>
  <c r="Z151" i="8"/>
  <c r="AA151" i="8" s="1"/>
  <c r="AB151" i="8" s="1"/>
  <c r="AC151" i="8" s="1"/>
  <c r="AD151" i="8" s="1"/>
  <c r="A151" i="8"/>
  <c r="Z159" i="8"/>
  <c r="AA159" i="8" s="1"/>
  <c r="A159" i="8"/>
  <c r="A167" i="8"/>
  <c r="Y167" i="8"/>
  <c r="Z167" i="8" s="1"/>
  <c r="AA167" i="8" s="1"/>
  <c r="AB167" i="8" s="1"/>
  <c r="AC167" i="8" s="1"/>
  <c r="AD167" i="8" s="1"/>
  <c r="Z171" i="8"/>
  <c r="AA171" i="8" s="1"/>
  <c r="A171" i="8"/>
  <c r="Y171" i="8"/>
  <c r="A175" i="8"/>
  <c r="Y175" i="8"/>
  <c r="Z175" i="8" s="1"/>
  <c r="AA175" i="8" s="1"/>
  <c r="S8" i="8"/>
  <c r="S13" i="8"/>
  <c r="Y31" i="8"/>
  <c r="W8" i="8"/>
  <c r="Y8" i="8" s="1"/>
  <c r="Z8" i="8" s="1"/>
  <c r="AA8" i="8" s="1"/>
  <c r="W13" i="8"/>
  <c r="Y13" i="8" s="1"/>
  <c r="Z13" i="8" s="1"/>
  <c r="AA13" i="8" s="1"/>
  <c r="AB13" i="8" s="1"/>
  <c r="AC13" i="8" s="1"/>
  <c r="AD13" i="8" s="1"/>
  <c r="Q17" i="8"/>
  <c r="S17" i="8" s="1"/>
  <c r="W17" i="8"/>
  <c r="Y17" i="8" s="1"/>
  <c r="Z18" i="8"/>
  <c r="AA18" i="8" s="1"/>
  <c r="AB18" i="8" s="1"/>
  <c r="AC18" i="8" s="1"/>
  <c r="AD18" i="8" s="1"/>
  <c r="Q21" i="8"/>
  <c r="S21" i="8" s="1"/>
  <c r="W21" i="8"/>
  <c r="Y21" i="8" s="1"/>
  <c r="Z21" i="8" s="1"/>
  <c r="AA21" i="8" s="1"/>
  <c r="Z22" i="8"/>
  <c r="AA22" i="8" s="1"/>
  <c r="Q25" i="8"/>
  <c r="S25" i="8" s="1"/>
  <c r="T25" i="8" s="1"/>
  <c r="U25" i="8" s="1"/>
  <c r="W25" i="8"/>
  <c r="Y25" i="8" s="1"/>
  <c r="Z25" i="8" s="1"/>
  <c r="AA25" i="8" s="1"/>
  <c r="AB25" i="8" s="1"/>
  <c r="AC25" i="8" s="1"/>
  <c r="AD25" i="8" s="1"/>
  <c r="S29" i="8"/>
  <c r="S33" i="8"/>
  <c r="T33" i="8" s="1"/>
  <c r="U33" i="8" s="1"/>
  <c r="S37" i="8"/>
  <c r="S41" i="8"/>
  <c r="S45" i="8"/>
  <c r="S49" i="8"/>
  <c r="T49" i="8" s="1"/>
  <c r="U49" i="8" s="1"/>
  <c r="S53" i="8"/>
  <c r="S57" i="8"/>
  <c r="T57" i="8" s="1"/>
  <c r="U57" i="8" s="1"/>
  <c r="AB60" i="8"/>
  <c r="AC60" i="8" s="1"/>
  <c r="AD60" i="8" s="1"/>
  <c r="S61" i="8"/>
  <c r="S65" i="8"/>
  <c r="S69" i="8"/>
  <c r="T69" i="8" s="1"/>
  <c r="U69" i="8" s="1"/>
  <c r="AB72" i="8"/>
  <c r="AC72" i="8" s="1"/>
  <c r="AD72" i="8" s="1"/>
  <c r="S73" i="8"/>
  <c r="S77" i="8"/>
  <c r="S81" i="8"/>
  <c r="T81" i="8" s="1"/>
  <c r="U81" i="8" s="1"/>
  <c r="S90" i="8"/>
  <c r="T90" i="8" s="1"/>
  <c r="U90" i="8" s="1"/>
  <c r="S94" i="8"/>
  <c r="S98" i="8"/>
  <c r="S102" i="8"/>
  <c r="S106" i="8"/>
  <c r="T106" i="8" s="1"/>
  <c r="U106" i="8" s="1"/>
  <c r="S110" i="8"/>
  <c r="Y113" i="8"/>
  <c r="Z113" i="8" s="1"/>
  <c r="AA113" i="8" s="1"/>
  <c r="AB113" i="8" s="1"/>
  <c r="AC113" i="8" s="1"/>
  <c r="AD113" i="8" s="1"/>
  <c r="Y121" i="8"/>
  <c r="Z121" i="8" s="1"/>
  <c r="AA121" i="8" s="1"/>
  <c r="AB121" i="8" s="1"/>
  <c r="AC121" i="8" s="1"/>
  <c r="AD121" i="8" s="1"/>
  <c r="Y129" i="8"/>
  <c r="Y139" i="8"/>
  <c r="Z139" i="8" s="1"/>
  <c r="AA139" i="8" s="1"/>
  <c r="AB158" i="8"/>
  <c r="AC158" i="8" s="1"/>
  <c r="AD158" i="8" s="1"/>
  <c r="A29" i="8"/>
  <c r="Z29" i="8"/>
  <c r="AA29" i="8" s="1"/>
  <c r="A37" i="8"/>
  <c r="Z37" i="8"/>
  <c r="AA37" i="8" s="1"/>
  <c r="A41" i="8"/>
  <c r="Z41" i="8"/>
  <c r="AA41" i="8" s="1"/>
  <c r="A45" i="8"/>
  <c r="Z45" i="8"/>
  <c r="AA45" i="8" s="1"/>
  <c r="A49" i="8"/>
  <c r="Z49" i="8"/>
  <c r="AA49" i="8" s="1"/>
  <c r="A53" i="8"/>
  <c r="Z53" i="8"/>
  <c r="AA53" i="8" s="1"/>
  <c r="A57" i="8"/>
  <c r="Z57" i="8"/>
  <c r="AA57" i="8" s="1"/>
  <c r="A61" i="8"/>
  <c r="Z61" i="8"/>
  <c r="AA61" i="8" s="1"/>
  <c r="A65" i="8"/>
  <c r="Z65" i="8"/>
  <c r="AA65" i="8" s="1"/>
  <c r="A69" i="8"/>
  <c r="Z69" i="8"/>
  <c r="AA69" i="8" s="1"/>
  <c r="A73" i="8"/>
  <c r="Z73" i="8"/>
  <c r="AA73" i="8" s="1"/>
  <c r="A77" i="8"/>
  <c r="Z77" i="8"/>
  <c r="AA77" i="8" s="1"/>
  <c r="A81" i="8"/>
  <c r="Z81" i="8"/>
  <c r="AA81" i="8" s="1"/>
  <c r="A85" i="8"/>
  <c r="Z85" i="8"/>
  <c r="AA85" i="8" s="1"/>
  <c r="A113" i="8"/>
  <c r="A121" i="8"/>
  <c r="Z129" i="8"/>
  <c r="AA129" i="8" s="1"/>
  <c r="AB129" i="8" s="1"/>
  <c r="AC129" i="8" s="1"/>
  <c r="AD129" i="8" s="1"/>
  <c r="A129" i="8"/>
  <c r="A139" i="8"/>
  <c r="Y35" i="8"/>
  <c r="Z35" i="8" s="1"/>
  <c r="AA35" i="8" s="1"/>
  <c r="AB35" i="8" s="1"/>
  <c r="AC35" i="8" s="1"/>
  <c r="AD35" i="8" s="1"/>
  <c r="Y39" i="8"/>
  <c r="Y43" i="8"/>
  <c r="Y47" i="8"/>
  <c r="L48" i="8"/>
  <c r="M48" i="8" s="1"/>
  <c r="Y51" i="8"/>
  <c r="Y55" i="8"/>
  <c r="L56" i="8"/>
  <c r="M56" i="8" s="1"/>
  <c r="Y59" i="8"/>
  <c r="Y63" i="8"/>
  <c r="Z63" i="8" s="1"/>
  <c r="AA63" i="8" s="1"/>
  <c r="Y67" i="8"/>
  <c r="Z67" i="8" s="1"/>
  <c r="AA67" i="8" s="1"/>
  <c r="AB67" i="8" s="1"/>
  <c r="AC67" i="8" s="1"/>
  <c r="AD67" i="8" s="1"/>
  <c r="Y71" i="8"/>
  <c r="Y75" i="8"/>
  <c r="Y79" i="8"/>
  <c r="L80" i="8"/>
  <c r="M80" i="8" s="1"/>
  <c r="Y83" i="8"/>
  <c r="Z83" i="8" s="1"/>
  <c r="AA83" i="8" s="1"/>
  <c r="Y87" i="8"/>
  <c r="L88" i="8"/>
  <c r="M88" i="8" s="1"/>
  <c r="Y89" i="8"/>
  <c r="Y93" i="8"/>
  <c r="Y97" i="8"/>
  <c r="Z97" i="8" s="1"/>
  <c r="AA97" i="8" s="1"/>
  <c r="Y101" i="8"/>
  <c r="Z101" i="8" s="1"/>
  <c r="AA101" i="8" s="1"/>
  <c r="AB101" i="8" s="1"/>
  <c r="AC101" i="8" s="1"/>
  <c r="AD101" i="8" s="1"/>
  <c r="Y105" i="8"/>
  <c r="Y109" i="8"/>
  <c r="Z109" i="8" s="1"/>
  <c r="AA109" i="8" s="1"/>
  <c r="AB124" i="8"/>
  <c r="AC124" i="8" s="1"/>
  <c r="AD124" i="8" s="1"/>
  <c r="Y135" i="8"/>
  <c r="Z135" i="8" s="1"/>
  <c r="AA135" i="8" s="1"/>
  <c r="AB135" i="8" s="1"/>
  <c r="AC135" i="8" s="1"/>
  <c r="AD135" i="8" s="1"/>
  <c r="T155" i="8"/>
  <c r="U155" i="8" s="1"/>
  <c r="T164" i="8"/>
  <c r="U164" i="8" s="1"/>
  <c r="AB170" i="8"/>
  <c r="AC170" i="8" s="1"/>
  <c r="AD170" i="8" s="1"/>
  <c r="R10" i="8"/>
  <c r="S10" i="8" s="1"/>
  <c r="R20" i="8"/>
  <c r="R24" i="8"/>
  <c r="S24" i="8" s="1"/>
  <c r="R28" i="8"/>
  <c r="S28" i="8" s="1"/>
  <c r="T28" i="8" s="1"/>
  <c r="U28" i="8" s="1"/>
  <c r="L91" i="8"/>
  <c r="M91" i="8" s="1"/>
  <c r="L101" i="8"/>
  <c r="M101" i="8" s="1"/>
  <c r="L107" i="8"/>
  <c r="M107" i="8" s="1"/>
  <c r="Y117" i="8"/>
  <c r="Y118" i="8"/>
  <c r="A119" i="8"/>
  <c r="S120" i="8"/>
  <c r="Y125" i="8"/>
  <c r="Z125" i="8" s="1"/>
  <c r="AA125" i="8" s="1"/>
  <c r="Y126" i="8"/>
  <c r="Z126" i="8" s="1"/>
  <c r="AA126" i="8" s="1"/>
  <c r="AB126" i="8" s="1"/>
  <c r="AC126" i="8" s="1"/>
  <c r="AD126" i="8" s="1"/>
  <c r="A127" i="8"/>
  <c r="S128" i="8"/>
  <c r="Y133" i="8"/>
  <c r="Y137" i="8"/>
  <c r="Z137" i="8" s="1"/>
  <c r="AA137" i="8" s="1"/>
  <c r="AB137" i="8" s="1"/>
  <c r="AC137" i="8" s="1"/>
  <c r="AD137" i="8" s="1"/>
  <c r="Y141" i="8"/>
  <c r="L154" i="8"/>
  <c r="M154" i="8" s="1"/>
  <c r="T157" i="8"/>
  <c r="U157" i="8" s="1"/>
  <c r="L174" i="8"/>
  <c r="M174" i="8" s="1"/>
  <c r="G176" i="8"/>
  <c r="F176" i="8"/>
  <c r="E176" i="8"/>
  <c r="T167" i="8"/>
  <c r="U167" i="8" s="1"/>
  <c r="T171" i="8"/>
  <c r="U171" i="8" s="1"/>
  <c r="Z90" i="8"/>
  <c r="AA90" i="8" s="1"/>
  <c r="Z92" i="8"/>
  <c r="AA92" i="8" s="1"/>
  <c r="Z94" i="8"/>
  <c r="AA94" i="8" s="1"/>
  <c r="AB94" i="8" s="1"/>
  <c r="AC94" i="8" s="1"/>
  <c r="AD94" i="8" s="1"/>
  <c r="Z96" i="8"/>
  <c r="AA96" i="8" s="1"/>
  <c r="Z98" i="8"/>
  <c r="AA98" i="8" s="1"/>
  <c r="Z100" i="8"/>
  <c r="AA100" i="8" s="1"/>
  <c r="Z102" i="8"/>
  <c r="AA102" i="8" s="1"/>
  <c r="AB102" i="8" s="1"/>
  <c r="AC102" i="8" s="1"/>
  <c r="AD102" i="8" s="1"/>
  <c r="Z104" i="8"/>
  <c r="AA104" i="8" s="1"/>
  <c r="Z106" i="8"/>
  <c r="AA106" i="8" s="1"/>
  <c r="Z108" i="8"/>
  <c r="AA108" i="8" s="1"/>
  <c r="Z110" i="8"/>
  <c r="AA110" i="8" s="1"/>
  <c r="AB110" i="8" s="1"/>
  <c r="AC110" i="8" s="1"/>
  <c r="AD110" i="8" s="1"/>
  <c r="Z112" i="8"/>
  <c r="AA112" i="8" s="1"/>
  <c r="S114" i="8"/>
  <c r="Z114" i="8"/>
  <c r="AA114" i="8" s="1"/>
  <c r="Y119" i="8"/>
  <c r="Y120" i="8"/>
  <c r="S122" i="8"/>
  <c r="Z122" i="8"/>
  <c r="AA122" i="8" s="1"/>
  <c r="Y127" i="8"/>
  <c r="Z127" i="8" s="1"/>
  <c r="AA127" i="8" s="1"/>
  <c r="AB127" i="8" s="1"/>
  <c r="AC127" i="8" s="1"/>
  <c r="AD127" i="8" s="1"/>
  <c r="Y128" i="8"/>
  <c r="S130" i="8"/>
  <c r="Z130" i="8"/>
  <c r="AA130" i="8" s="1"/>
  <c r="S134" i="8"/>
  <c r="T134" i="8" s="1"/>
  <c r="U134" i="8" s="1"/>
  <c r="S138" i="8"/>
  <c r="S142" i="8"/>
  <c r="L149" i="8"/>
  <c r="M149" i="8" s="1"/>
  <c r="L161" i="8"/>
  <c r="M161" i="8" s="1"/>
  <c r="L117" i="8"/>
  <c r="M117" i="8" s="1"/>
  <c r="L123" i="8"/>
  <c r="M123" i="8" s="1"/>
  <c r="L133" i="8"/>
  <c r="M133" i="8" s="1"/>
  <c r="L139" i="8"/>
  <c r="M139" i="8" s="1"/>
  <c r="A153" i="8"/>
  <c r="Z134" i="8"/>
  <c r="AA134" i="8" s="1"/>
  <c r="Z136" i="8"/>
  <c r="AA136" i="8" s="1"/>
  <c r="AB136" i="8" s="1"/>
  <c r="AC136" i="8" s="1"/>
  <c r="AD136" i="8" s="1"/>
  <c r="Z138" i="8"/>
  <c r="AA138" i="8" s="1"/>
  <c r="Z140" i="8"/>
  <c r="AA140" i="8" s="1"/>
  <c r="Z142" i="8"/>
  <c r="AA142" i="8" s="1"/>
  <c r="L143" i="8"/>
  <c r="M143" i="8" s="1"/>
  <c r="Z145" i="8"/>
  <c r="AA145" i="8" s="1"/>
  <c r="S146" i="8"/>
  <c r="Z149" i="8"/>
  <c r="AA149" i="8" s="1"/>
  <c r="AB149" i="8" s="1"/>
  <c r="AC149" i="8" s="1"/>
  <c r="AD149" i="8" s="1"/>
  <c r="S150" i="8"/>
  <c r="T150" i="8" s="1"/>
  <c r="U150" i="8" s="1"/>
  <c r="S154" i="8"/>
  <c r="Z157" i="8"/>
  <c r="AA157" i="8" s="1"/>
  <c r="AB157" i="8" s="1"/>
  <c r="AC157" i="8" s="1"/>
  <c r="AD157" i="8" s="1"/>
  <c r="S158" i="8"/>
  <c r="Z161" i="8"/>
  <c r="AA161" i="8" s="1"/>
  <c r="S162" i="8"/>
  <c r="T162" i="8" s="1"/>
  <c r="U162" i="8" s="1"/>
  <c r="Z165" i="8"/>
  <c r="AA165" i="8" s="1"/>
  <c r="AB165" i="8" s="1"/>
  <c r="AC165" i="8" s="1"/>
  <c r="AD165" i="8" s="1"/>
  <c r="S166" i="8"/>
  <c r="Z169" i="8"/>
  <c r="AA169" i="8" s="1"/>
  <c r="S170" i="8"/>
  <c r="T170" i="8" s="1"/>
  <c r="U170" i="8" s="1"/>
  <c r="Z173" i="8"/>
  <c r="AA173" i="8" s="1"/>
  <c r="S174" i="8"/>
  <c r="L175" i="8"/>
  <c r="M175" i="8" s="1"/>
  <c r="G176" i="1"/>
  <c r="E176" i="1"/>
  <c r="F176" i="1"/>
  <c r="O176" i="1" s="1"/>
  <c r="Y174" i="1"/>
  <c r="Z174" i="1" s="1"/>
  <c r="AA174" i="1" s="1"/>
  <c r="S174" i="1"/>
  <c r="S168" i="1"/>
  <c r="Y170" i="1"/>
  <c r="Z170" i="1" s="1"/>
  <c r="AA170" i="1" s="1"/>
  <c r="S166" i="1"/>
  <c r="Y172" i="1"/>
  <c r="Y168" i="1"/>
  <c r="Z168" i="1" s="1"/>
  <c r="AA168" i="1" s="1"/>
  <c r="Y162" i="1"/>
  <c r="Z162" i="1" s="1"/>
  <c r="AA162" i="1" s="1"/>
  <c r="S158" i="1"/>
  <c r="S155" i="1"/>
  <c r="Y160" i="1"/>
  <c r="Z160" i="1" s="1"/>
  <c r="AA160" i="1" s="1"/>
  <c r="Y155" i="1"/>
  <c r="Z155" i="1" s="1"/>
  <c r="AA155" i="1" s="1"/>
  <c r="S153" i="1"/>
  <c r="S150" i="1"/>
  <c r="S152" i="1"/>
  <c r="Y150" i="1"/>
  <c r="S145" i="1"/>
  <c r="S143" i="1"/>
  <c r="Y144" i="1"/>
  <c r="Z144" i="1" s="1"/>
  <c r="AA144" i="1" s="1"/>
  <c r="Y141" i="1"/>
  <c r="S135" i="1"/>
  <c r="S129" i="1"/>
  <c r="Y129" i="1"/>
  <c r="S125" i="1"/>
  <c r="S119" i="1"/>
  <c r="S124" i="1"/>
  <c r="Z120" i="1"/>
  <c r="AA120" i="1" s="1"/>
  <c r="Z128" i="1"/>
  <c r="AA128" i="1" s="1"/>
  <c r="Y125" i="1"/>
  <c r="Y121" i="1"/>
  <c r="S120" i="1"/>
  <c r="S128" i="1"/>
  <c r="Y128" i="1"/>
  <c r="S127" i="1"/>
  <c r="S123" i="1"/>
  <c r="Y118" i="1"/>
  <c r="Z118" i="1" s="1"/>
  <c r="AA118" i="1" s="1"/>
  <c r="Y117" i="1"/>
  <c r="S116" i="1"/>
  <c r="S109" i="1"/>
  <c r="Y108" i="1"/>
  <c r="Z108" i="1" s="1"/>
  <c r="AA108" i="1" s="1"/>
  <c r="S105" i="1"/>
  <c r="S112" i="1"/>
  <c r="Y111" i="1"/>
  <c r="S111" i="1"/>
  <c r="S108" i="1"/>
  <c r="Y107" i="1"/>
  <c r="Y116" i="1"/>
  <c r="S115" i="1"/>
  <c r="S107" i="1"/>
  <c r="Z150" i="1"/>
  <c r="AA150" i="1" s="1"/>
  <c r="Y156" i="1"/>
  <c r="Z156" i="1" s="1"/>
  <c r="AA156" i="1" s="1"/>
  <c r="Z131" i="1"/>
  <c r="AA131" i="1" s="1"/>
  <c r="Y126" i="1"/>
  <c r="Z126" i="1" s="1"/>
  <c r="AA126" i="1" s="1"/>
  <c r="Y113" i="1"/>
  <c r="Z113" i="1" s="1"/>
  <c r="AA113" i="1" s="1"/>
  <c r="Z151" i="1"/>
  <c r="AA151" i="1" s="1"/>
  <c r="Z137" i="1"/>
  <c r="AA137" i="1" s="1"/>
  <c r="Y130" i="1"/>
  <c r="A168" i="1"/>
  <c r="Y166" i="1"/>
  <c r="Z166" i="1" s="1"/>
  <c r="AA166" i="1" s="1"/>
  <c r="Y153" i="1"/>
  <c r="Z153" i="1" s="1"/>
  <c r="AA153" i="1" s="1"/>
  <c r="A151" i="1"/>
  <c r="Y143" i="1"/>
  <c r="Z143" i="1" s="1"/>
  <c r="AA143" i="1" s="1"/>
  <c r="Z139" i="1"/>
  <c r="AA139" i="1" s="1"/>
  <c r="A137" i="1"/>
  <c r="Z130" i="1"/>
  <c r="AA130" i="1" s="1"/>
  <c r="Y124" i="1"/>
  <c r="Z124" i="1" s="1"/>
  <c r="AA124" i="1" s="1"/>
  <c r="Z116" i="1"/>
  <c r="AA116" i="1" s="1"/>
  <c r="Y115" i="1"/>
  <c r="Z115" i="1" s="1"/>
  <c r="AA115" i="1" s="1"/>
  <c r="Y110" i="1"/>
  <c r="Z110" i="1" s="1"/>
  <c r="AA110" i="1" s="1"/>
  <c r="S103" i="1"/>
  <c r="S104" i="1"/>
  <c r="Z102" i="1"/>
  <c r="AA102" i="1" s="1"/>
  <c r="Y106" i="1"/>
  <c r="Z106" i="1" s="1"/>
  <c r="AA106" i="1" s="1"/>
  <c r="Z104" i="1"/>
  <c r="AA104" i="1" s="1"/>
  <c r="Y104" i="1"/>
  <c r="Y101" i="1"/>
  <c r="Z101" i="1" s="1"/>
  <c r="AA101" i="1" s="1"/>
  <c r="S100" i="1"/>
  <c r="S99" i="1"/>
  <c r="Y96" i="1"/>
  <c r="Z96" i="1" s="1"/>
  <c r="AA96" i="1" s="1"/>
  <c r="Y94" i="1"/>
  <c r="Z100" i="1"/>
  <c r="AA100" i="1" s="1"/>
  <c r="S96" i="1"/>
  <c r="Y99" i="1"/>
  <c r="Z98" i="1"/>
  <c r="AA98" i="1" s="1"/>
  <c r="Z94" i="1"/>
  <c r="AA94" i="1" s="1"/>
  <c r="A157" i="1"/>
  <c r="Y157" i="1"/>
  <c r="Z157" i="1" s="1"/>
  <c r="AA157" i="1" s="1"/>
  <c r="Z123" i="1"/>
  <c r="AA123" i="1" s="1"/>
  <c r="A123" i="1"/>
  <c r="Z119" i="1"/>
  <c r="AA119" i="1" s="1"/>
  <c r="Y119" i="1"/>
  <c r="A119" i="1"/>
  <c r="Y149" i="1"/>
  <c r="Z149" i="1" s="1"/>
  <c r="AA149" i="1" s="1"/>
  <c r="A149" i="1"/>
  <c r="A140" i="1"/>
  <c r="A154" i="1"/>
  <c r="A147" i="1"/>
  <c r="Y147" i="1"/>
  <c r="Z147" i="1" s="1"/>
  <c r="AA147" i="1" s="1"/>
  <c r="A169" i="1"/>
  <c r="A163" i="1"/>
  <c r="A152" i="1"/>
  <c r="S160" i="1"/>
  <c r="Y158" i="1"/>
  <c r="Z158" i="1" s="1"/>
  <c r="AA158" i="1" s="1"/>
  <c r="S147" i="1"/>
  <c r="A171" i="1"/>
  <c r="A161" i="1"/>
  <c r="A175" i="1"/>
  <c r="A167" i="1"/>
  <c r="A159" i="1"/>
  <c r="A155" i="1"/>
  <c r="Y103" i="1"/>
  <c r="Z103" i="1" s="1"/>
  <c r="AA103" i="1" s="1"/>
  <c r="S172" i="1"/>
  <c r="S164" i="1"/>
  <c r="A173" i="1"/>
  <c r="A165" i="1"/>
  <c r="A146" i="1"/>
  <c r="A138" i="1"/>
  <c r="A132" i="1"/>
  <c r="Z107" i="1"/>
  <c r="AA107" i="1" s="1"/>
  <c r="A107" i="1"/>
  <c r="Z172" i="1"/>
  <c r="AA172" i="1" s="1"/>
  <c r="S170" i="1"/>
  <c r="Z164" i="1"/>
  <c r="AA164" i="1" s="1"/>
  <c r="S162" i="1"/>
  <c r="A144" i="1"/>
  <c r="A136" i="1"/>
  <c r="S156" i="1"/>
  <c r="Y154" i="1"/>
  <c r="Z154" i="1" s="1"/>
  <c r="AA154" i="1" s="1"/>
  <c r="S151" i="1"/>
  <c r="Z148" i="1"/>
  <c r="AA148" i="1" s="1"/>
  <c r="S148" i="1"/>
  <c r="Y146" i="1"/>
  <c r="Z146" i="1" s="1"/>
  <c r="AA146" i="1" s="1"/>
  <c r="Z145" i="1"/>
  <c r="AA145" i="1" s="1"/>
  <c r="S141" i="1"/>
  <c r="Z135" i="1"/>
  <c r="AA135" i="1" s="1"/>
  <c r="S133" i="1"/>
  <c r="Z127" i="1"/>
  <c r="AA127" i="1" s="1"/>
  <c r="Z111" i="1"/>
  <c r="AA111" i="1" s="1"/>
  <c r="A142" i="1"/>
  <c r="A134" i="1"/>
  <c r="Y175" i="1"/>
  <c r="Z175" i="1" s="1"/>
  <c r="AA175" i="1" s="1"/>
  <c r="S175" i="1"/>
  <c r="Y173" i="1"/>
  <c r="Z173" i="1" s="1"/>
  <c r="AA173" i="1" s="1"/>
  <c r="S173" i="1"/>
  <c r="Y171" i="1"/>
  <c r="Z171" i="1" s="1"/>
  <c r="AA171" i="1" s="1"/>
  <c r="S171" i="1"/>
  <c r="Y169" i="1"/>
  <c r="Z169" i="1" s="1"/>
  <c r="AA169" i="1" s="1"/>
  <c r="S169" i="1"/>
  <c r="Y167" i="1"/>
  <c r="Z167" i="1" s="1"/>
  <c r="AA167" i="1" s="1"/>
  <c r="S167" i="1"/>
  <c r="Y165" i="1"/>
  <c r="Z165" i="1" s="1"/>
  <c r="AA165" i="1" s="1"/>
  <c r="S165" i="1"/>
  <c r="Y163" i="1"/>
  <c r="Z163" i="1" s="1"/>
  <c r="AA163" i="1" s="1"/>
  <c r="S163" i="1"/>
  <c r="Y161" i="1"/>
  <c r="Z161" i="1" s="1"/>
  <c r="AA161" i="1" s="1"/>
  <c r="S161" i="1"/>
  <c r="Y159" i="1"/>
  <c r="Z159" i="1" s="1"/>
  <c r="AA159" i="1" s="1"/>
  <c r="S159" i="1"/>
  <c r="S157" i="1"/>
  <c r="S154" i="1"/>
  <c r="Y152" i="1"/>
  <c r="Z152" i="1" s="1"/>
  <c r="AA152" i="1" s="1"/>
  <c r="S149" i="1"/>
  <c r="S146" i="1"/>
  <c r="Z141" i="1"/>
  <c r="AA141" i="1" s="1"/>
  <c r="S139" i="1"/>
  <c r="Z133" i="1"/>
  <c r="AA133" i="1" s="1"/>
  <c r="S131" i="1"/>
  <c r="Z99" i="1"/>
  <c r="AA99" i="1" s="1"/>
  <c r="S95" i="1"/>
  <c r="Z129" i="1"/>
  <c r="AA129" i="1" s="1"/>
  <c r="S126" i="1"/>
  <c r="Z125" i="1"/>
  <c r="AA125" i="1" s="1"/>
  <c r="S122" i="1"/>
  <c r="Z121" i="1"/>
  <c r="AA121" i="1" s="1"/>
  <c r="S118" i="1"/>
  <c r="Z117" i="1"/>
  <c r="AA117" i="1" s="1"/>
  <c r="S114" i="1"/>
  <c r="S110" i="1"/>
  <c r="Z109" i="1"/>
  <c r="AA109" i="1" s="1"/>
  <c r="S106" i="1"/>
  <c r="Z105" i="1"/>
  <c r="AA105" i="1" s="1"/>
  <c r="S102" i="1"/>
  <c r="S98" i="1"/>
  <c r="Z97" i="1"/>
  <c r="AA97" i="1" s="1"/>
  <c r="Z95" i="1"/>
  <c r="AA95" i="1" s="1"/>
  <c r="S144" i="1"/>
  <c r="Y142" i="1"/>
  <c r="Z142" i="1" s="1"/>
  <c r="AA142" i="1" s="1"/>
  <c r="S142" i="1"/>
  <c r="Y140" i="1"/>
  <c r="Z140" i="1" s="1"/>
  <c r="AA140" i="1" s="1"/>
  <c r="S140" i="1"/>
  <c r="Y138" i="1"/>
  <c r="Z138" i="1" s="1"/>
  <c r="AA138" i="1" s="1"/>
  <c r="S138" i="1"/>
  <c r="Y136" i="1"/>
  <c r="Z136" i="1" s="1"/>
  <c r="AA136" i="1" s="1"/>
  <c r="S136" i="1"/>
  <c r="Y134" i="1"/>
  <c r="Z134" i="1" s="1"/>
  <c r="AA134" i="1" s="1"/>
  <c r="S134" i="1"/>
  <c r="Y132" i="1"/>
  <c r="Z132" i="1" s="1"/>
  <c r="AA132" i="1" s="1"/>
  <c r="S132" i="1"/>
  <c r="S130" i="1"/>
  <c r="Z18" i="9" l="1"/>
  <c r="AA18" i="9" s="1"/>
  <c r="AB18" i="9" s="1"/>
  <c r="AC18" i="9" s="1"/>
  <c r="AD18" i="9" s="1"/>
  <c r="S20" i="8"/>
  <c r="T21" i="8"/>
  <c r="U21" i="8" s="1"/>
  <c r="L14" i="8"/>
  <c r="M14" i="8" s="1"/>
  <c r="T13" i="8"/>
  <c r="U13" i="8" s="1"/>
  <c r="AB64" i="8"/>
  <c r="AC64" i="8" s="1"/>
  <c r="AD64" i="8" s="1"/>
  <c r="L50" i="8"/>
  <c r="M50" i="8" s="1"/>
  <c r="Z17" i="8"/>
  <c r="AA17" i="8" s="1"/>
  <c r="T159" i="8"/>
  <c r="U159" i="8" s="1"/>
  <c r="T117" i="8"/>
  <c r="U117" i="8" s="1"/>
  <c r="L66" i="8"/>
  <c r="M66" i="8" s="1"/>
  <c r="AB38" i="8"/>
  <c r="AC38" i="8" s="1"/>
  <c r="AD38" i="8" s="1"/>
  <c r="T88" i="8"/>
  <c r="U88" i="8" s="1"/>
  <c r="S23" i="8"/>
  <c r="T23" i="8" s="1"/>
  <c r="U23" i="8" s="1"/>
  <c r="T18" i="8"/>
  <c r="U18" i="8" s="1"/>
  <c r="L3" i="8"/>
  <c r="M3" i="8" s="1"/>
  <c r="S19" i="9"/>
  <c r="T19" i="9" s="1"/>
  <c r="U19" i="9" s="1"/>
  <c r="T111" i="8"/>
  <c r="U111" i="8" s="1"/>
  <c r="S20" i="9"/>
  <c r="T20" i="9" s="1"/>
  <c r="U20" i="9" s="1"/>
  <c r="S17" i="9"/>
  <c r="T17" i="9" s="1"/>
  <c r="U17" i="9" s="1"/>
  <c r="AB144" i="8"/>
  <c r="AC144" i="8" s="1"/>
  <c r="AD144" i="8" s="1"/>
  <c r="L90" i="8"/>
  <c r="M90" i="8" s="1"/>
  <c r="L34" i="8"/>
  <c r="M34" i="8" s="1"/>
  <c r="T32" i="8"/>
  <c r="U32" i="8" s="1"/>
  <c r="AB66" i="8"/>
  <c r="AC66" i="8" s="1"/>
  <c r="AD66" i="8" s="1"/>
  <c r="Z12" i="8"/>
  <c r="AA12" i="8" s="1"/>
  <c r="Z17" i="9"/>
  <c r="AA17" i="9" s="1"/>
  <c r="AB17" i="9" s="1"/>
  <c r="AC17" i="9" s="1"/>
  <c r="AD17" i="9" s="1"/>
  <c r="Z27" i="9"/>
  <c r="AA27" i="9" s="1"/>
  <c r="AB27" i="9" s="1"/>
  <c r="AC27" i="9" s="1"/>
  <c r="AD27" i="9" s="1"/>
  <c r="P176" i="1"/>
  <c r="R176" i="1" s="1"/>
  <c r="R176" i="9"/>
  <c r="Q176" i="9"/>
  <c r="W176" i="9"/>
  <c r="Y176" i="9" s="1"/>
  <c r="Z176" i="9" s="1"/>
  <c r="AA176" i="9" s="1"/>
  <c r="AB176" i="9" s="1"/>
  <c r="AC176" i="9" s="1"/>
  <c r="AD176" i="9" s="1"/>
  <c r="J9" i="7" s="1"/>
  <c r="K9" i="7" s="1"/>
  <c r="L9" i="7" s="1"/>
  <c r="Y5" i="9"/>
  <c r="Z5" i="9"/>
  <c r="AA5" i="9" s="1"/>
  <c r="AB5" i="9" s="1"/>
  <c r="AC5" i="9" s="1"/>
  <c r="AD5" i="9" s="1"/>
  <c r="Y3" i="9"/>
  <c r="Z3" i="9"/>
  <c r="AA3" i="9" s="1"/>
  <c r="AB3" i="9" s="1"/>
  <c r="AC3" i="9" s="1"/>
  <c r="AD3" i="9" s="1"/>
  <c r="S25" i="9"/>
  <c r="T25" i="9" s="1"/>
  <c r="U25" i="9" s="1"/>
  <c r="L176" i="9"/>
  <c r="M176" i="9" s="1"/>
  <c r="Y12" i="9"/>
  <c r="Z12" i="9"/>
  <c r="AA12" i="9" s="1"/>
  <c r="AB12" i="9" s="1"/>
  <c r="AC12" i="9" s="1"/>
  <c r="AD12" i="9" s="1"/>
  <c r="Y16" i="9"/>
  <c r="Z16" i="9"/>
  <c r="AA16" i="9" s="1"/>
  <c r="AB16" i="9" s="1"/>
  <c r="AC16" i="9" s="1"/>
  <c r="AD16" i="9" s="1"/>
  <c r="Y7" i="9"/>
  <c r="Z7" i="9"/>
  <c r="AA7" i="9" s="1"/>
  <c r="AB7" i="9" s="1"/>
  <c r="AC7" i="9" s="1"/>
  <c r="AD7" i="9" s="1"/>
  <c r="T35" i="8"/>
  <c r="U35" i="8" s="1"/>
  <c r="T116" i="8"/>
  <c r="U116" i="8" s="1"/>
  <c r="T59" i="8"/>
  <c r="U59" i="8" s="1"/>
  <c r="AB10" i="8"/>
  <c r="AC10" i="8" s="1"/>
  <c r="AD10" i="8" s="1"/>
  <c r="AB63" i="8"/>
  <c r="AC63" i="8" s="1"/>
  <c r="AD63" i="8" s="1"/>
  <c r="T160" i="8"/>
  <c r="U160" i="8" s="1"/>
  <c r="T124" i="8"/>
  <c r="U124" i="8" s="1"/>
  <c r="T48" i="8"/>
  <c r="U48" i="8" s="1"/>
  <c r="L156" i="8"/>
  <c r="M156" i="8" s="1"/>
  <c r="L122" i="8"/>
  <c r="M122" i="8" s="1"/>
  <c r="T97" i="8"/>
  <c r="U97" i="8" s="1"/>
  <c r="AB68" i="8"/>
  <c r="AC68" i="8" s="1"/>
  <c r="AD68" i="8" s="1"/>
  <c r="T44" i="8"/>
  <c r="U44" i="8" s="1"/>
  <c r="L176" i="8"/>
  <c r="M176" i="8" s="1"/>
  <c r="T109" i="8"/>
  <c r="U109" i="8" s="1"/>
  <c r="T31" i="8"/>
  <c r="U31" i="8" s="1"/>
  <c r="AB99" i="8"/>
  <c r="AC99" i="8" s="1"/>
  <c r="AD99" i="8" s="1"/>
  <c r="AB51" i="8"/>
  <c r="AC51" i="8" s="1"/>
  <c r="AD51" i="8" s="1"/>
  <c r="T15" i="8"/>
  <c r="U15" i="8" s="1"/>
  <c r="AB155" i="8"/>
  <c r="AC155" i="8" s="1"/>
  <c r="AD155" i="8" s="1"/>
  <c r="T42" i="8"/>
  <c r="U42" i="8" s="1"/>
  <c r="AB173" i="8"/>
  <c r="AC173" i="8" s="1"/>
  <c r="AD173" i="8" s="1"/>
  <c r="L167" i="8"/>
  <c r="M167" i="8" s="1"/>
  <c r="AB161" i="8"/>
  <c r="AC161" i="8" s="1"/>
  <c r="AD161" i="8" s="1"/>
  <c r="L155" i="8"/>
  <c r="M155" i="8" s="1"/>
  <c r="L131" i="8"/>
  <c r="M131" i="8" s="1"/>
  <c r="L115" i="8"/>
  <c r="M115" i="8" s="1"/>
  <c r="L145" i="8"/>
  <c r="M145" i="8" s="1"/>
  <c r="AB130" i="8"/>
  <c r="AC130" i="8" s="1"/>
  <c r="AD130" i="8" s="1"/>
  <c r="AB122" i="8"/>
  <c r="AC122" i="8" s="1"/>
  <c r="AD122" i="8" s="1"/>
  <c r="AB114" i="8"/>
  <c r="AC114" i="8" s="1"/>
  <c r="AD114" i="8" s="1"/>
  <c r="AB108" i="8"/>
  <c r="AC108" i="8" s="1"/>
  <c r="AD108" i="8" s="1"/>
  <c r="AB100" i="8"/>
  <c r="AC100" i="8" s="1"/>
  <c r="AD100" i="8" s="1"/>
  <c r="AB92" i="8"/>
  <c r="AC92" i="8" s="1"/>
  <c r="AD92" i="8" s="1"/>
  <c r="T165" i="8"/>
  <c r="U165" i="8" s="1"/>
  <c r="T149" i="8"/>
  <c r="U149" i="8" s="1"/>
  <c r="AB125" i="8"/>
  <c r="AC125" i="8" s="1"/>
  <c r="AD125" i="8" s="1"/>
  <c r="L99" i="8"/>
  <c r="M99" i="8" s="1"/>
  <c r="T24" i="8"/>
  <c r="U24" i="8" s="1"/>
  <c r="T173" i="8"/>
  <c r="U173" i="8" s="1"/>
  <c r="T148" i="8"/>
  <c r="U148" i="8" s="1"/>
  <c r="L120" i="8"/>
  <c r="M120" i="8" s="1"/>
  <c r="L64" i="8"/>
  <c r="M64" i="8" s="1"/>
  <c r="L32" i="8"/>
  <c r="M32" i="8" s="1"/>
  <c r="L152" i="8"/>
  <c r="M152" i="8" s="1"/>
  <c r="T77" i="8"/>
  <c r="U77" i="8" s="1"/>
  <c r="AB44" i="8"/>
  <c r="AC44" i="8" s="1"/>
  <c r="AD44" i="8" s="1"/>
  <c r="AB32" i="8"/>
  <c r="AC32" i="8" s="1"/>
  <c r="AD32" i="8" s="1"/>
  <c r="AB175" i="8"/>
  <c r="AC175" i="8" s="1"/>
  <c r="AD175" i="8" s="1"/>
  <c r="AB171" i="8"/>
  <c r="AC171" i="8" s="1"/>
  <c r="AD171" i="8" s="1"/>
  <c r="AB14" i="8"/>
  <c r="AC14" i="8" s="1"/>
  <c r="AD14" i="8" s="1"/>
  <c r="T9" i="8"/>
  <c r="U9" i="8" s="1"/>
  <c r="AB33" i="8"/>
  <c r="AC33" i="8" s="1"/>
  <c r="AD33" i="8" s="1"/>
  <c r="L172" i="8"/>
  <c r="M172" i="8" s="1"/>
  <c r="L114" i="8"/>
  <c r="M114" i="8" s="1"/>
  <c r="L82" i="8"/>
  <c r="M82" i="8" s="1"/>
  <c r="T55" i="8"/>
  <c r="U55" i="8" s="1"/>
  <c r="T71" i="8"/>
  <c r="U71" i="8" s="1"/>
  <c r="AB148" i="8"/>
  <c r="AC148" i="8" s="1"/>
  <c r="AD148" i="8" s="1"/>
  <c r="T80" i="8"/>
  <c r="U80" i="8" s="1"/>
  <c r="L38" i="8"/>
  <c r="M38" i="8" s="1"/>
  <c r="T26" i="8"/>
  <c r="U26" i="8" s="1"/>
  <c r="T5" i="8"/>
  <c r="U5" i="8" s="1"/>
  <c r="T6" i="8"/>
  <c r="U6" i="8" s="1"/>
  <c r="T27" i="8"/>
  <c r="U27" i="8" s="1"/>
  <c r="T19" i="8"/>
  <c r="U19" i="8" s="1"/>
  <c r="L8" i="8"/>
  <c r="M8" i="8" s="1"/>
  <c r="T144" i="8"/>
  <c r="U144" i="8" s="1"/>
  <c r="L102" i="8"/>
  <c r="M102" i="8" s="1"/>
  <c r="AB78" i="8"/>
  <c r="AC78" i="8" s="1"/>
  <c r="AD78" i="8" s="1"/>
  <c r="T64" i="8"/>
  <c r="U64" i="8" s="1"/>
  <c r="T36" i="8"/>
  <c r="U36" i="8" s="1"/>
  <c r="AB12" i="8"/>
  <c r="AC12" i="8" s="1"/>
  <c r="AD12" i="8" s="1"/>
  <c r="AB131" i="8"/>
  <c r="AC131" i="8" s="1"/>
  <c r="AD131" i="8" s="1"/>
  <c r="T83" i="8"/>
  <c r="U83" i="8" s="1"/>
  <c r="AB154" i="8"/>
  <c r="AC154" i="8" s="1"/>
  <c r="AD154" i="8" s="1"/>
  <c r="AB82" i="8"/>
  <c r="AC82" i="8" s="1"/>
  <c r="AD82" i="8" s="1"/>
  <c r="AB20" i="8"/>
  <c r="AC20" i="8" s="1"/>
  <c r="AD20" i="8" s="1"/>
  <c r="AB87" i="8"/>
  <c r="AC87" i="8" s="1"/>
  <c r="AD87" i="8" s="1"/>
  <c r="AB111" i="8"/>
  <c r="AC111" i="8" s="1"/>
  <c r="AD111" i="8" s="1"/>
  <c r="AB47" i="8"/>
  <c r="AC47" i="8" s="1"/>
  <c r="AD47" i="8" s="1"/>
  <c r="T11" i="8"/>
  <c r="U11" i="8" s="1"/>
  <c r="T62" i="8"/>
  <c r="U62" i="8" s="1"/>
  <c r="AB4" i="8"/>
  <c r="AC4" i="8" s="1"/>
  <c r="AD4" i="8" s="1"/>
  <c r="L171" i="8"/>
  <c r="M171" i="8" s="1"/>
  <c r="T166" i="8"/>
  <c r="U166" i="8" s="1"/>
  <c r="L159" i="8"/>
  <c r="M159" i="8" s="1"/>
  <c r="T154" i="8"/>
  <c r="U154" i="8" s="1"/>
  <c r="AB145" i="8"/>
  <c r="AC145" i="8" s="1"/>
  <c r="AD145" i="8" s="1"/>
  <c r="AB138" i="8"/>
  <c r="AC138" i="8" s="1"/>
  <c r="AD138" i="8" s="1"/>
  <c r="L141" i="8"/>
  <c r="M141" i="8" s="1"/>
  <c r="L125" i="8"/>
  <c r="M125" i="8" s="1"/>
  <c r="L165" i="8"/>
  <c r="M165" i="8" s="1"/>
  <c r="L162" i="8"/>
  <c r="M162" i="8" s="1"/>
  <c r="L146" i="8"/>
  <c r="M146" i="8" s="1"/>
  <c r="L109" i="8"/>
  <c r="M109" i="8" s="1"/>
  <c r="L93" i="8"/>
  <c r="M93" i="8" s="1"/>
  <c r="T20" i="8"/>
  <c r="U20" i="8" s="1"/>
  <c r="AB168" i="8"/>
  <c r="AC168" i="8" s="1"/>
  <c r="AD168" i="8" s="1"/>
  <c r="T137" i="8"/>
  <c r="U137" i="8" s="1"/>
  <c r="AB83" i="8"/>
  <c r="AC83" i="8" s="1"/>
  <c r="AD83" i="8" s="1"/>
  <c r="L72" i="8"/>
  <c r="M72" i="8" s="1"/>
  <c r="L40" i="8"/>
  <c r="M40" i="8" s="1"/>
  <c r="AB81" i="8"/>
  <c r="AC81" i="8" s="1"/>
  <c r="AD81" i="8" s="1"/>
  <c r="AB73" i="8"/>
  <c r="AC73" i="8" s="1"/>
  <c r="AD73" i="8" s="1"/>
  <c r="AB65" i="8"/>
  <c r="AC65" i="8" s="1"/>
  <c r="AD65" i="8" s="1"/>
  <c r="AB57" i="8"/>
  <c r="AC57" i="8" s="1"/>
  <c r="AD57" i="8" s="1"/>
  <c r="AB49" i="8"/>
  <c r="AC49" i="8" s="1"/>
  <c r="AD49" i="8" s="1"/>
  <c r="AB41" i="8"/>
  <c r="AC41" i="8" s="1"/>
  <c r="AD41" i="8" s="1"/>
  <c r="AB29" i="8"/>
  <c r="AC29" i="8" s="1"/>
  <c r="AD29" i="8" s="1"/>
  <c r="AB139" i="8"/>
  <c r="AC139" i="8" s="1"/>
  <c r="AD139" i="8" s="1"/>
  <c r="T110" i="8"/>
  <c r="U110" i="8" s="1"/>
  <c r="T94" i="8"/>
  <c r="U94" i="8" s="1"/>
  <c r="AB52" i="8"/>
  <c r="AC52" i="8" s="1"/>
  <c r="AD52" i="8" s="1"/>
  <c r="T41" i="8"/>
  <c r="U41" i="8" s="1"/>
  <c r="AB21" i="8"/>
  <c r="AC21" i="8" s="1"/>
  <c r="AD21" i="8" s="1"/>
  <c r="AB9" i="8"/>
  <c r="AC9" i="8" s="1"/>
  <c r="AD9" i="8" s="1"/>
  <c r="AB152" i="8"/>
  <c r="AC152" i="8" s="1"/>
  <c r="AD152" i="8" s="1"/>
  <c r="T79" i="8"/>
  <c r="U79" i="8" s="1"/>
  <c r="T52" i="8"/>
  <c r="U52" i="8" s="1"/>
  <c r="T63" i="8"/>
  <c r="U63" i="8" s="1"/>
  <c r="T141" i="8"/>
  <c r="U141" i="8" s="1"/>
  <c r="L74" i="8"/>
  <c r="M74" i="8" s="1"/>
  <c r="AB34" i="8"/>
  <c r="AC34" i="8" s="1"/>
  <c r="AD34" i="8" s="1"/>
  <c r="AB17" i="8"/>
  <c r="AC17" i="8" s="1"/>
  <c r="AD17" i="8" s="1"/>
  <c r="AB107" i="8"/>
  <c r="AC107" i="8" s="1"/>
  <c r="AD107" i="8" s="1"/>
  <c r="AB59" i="8"/>
  <c r="AC59" i="8" s="1"/>
  <c r="AD59" i="8" s="1"/>
  <c r="AB31" i="8"/>
  <c r="AC31" i="8" s="1"/>
  <c r="AD31" i="8" s="1"/>
  <c r="T4" i="8"/>
  <c r="U4" i="8" s="1"/>
  <c r="AB163" i="8"/>
  <c r="AC163" i="8" s="1"/>
  <c r="AD163" i="8" s="1"/>
  <c r="T143" i="8"/>
  <c r="U143" i="8" s="1"/>
  <c r="T101" i="8"/>
  <c r="U101" i="8" s="1"/>
  <c r="T51" i="8"/>
  <c r="U51" i="8" s="1"/>
  <c r="L30" i="8"/>
  <c r="M30" i="8" s="1"/>
  <c r="L9" i="8"/>
  <c r="M9" i="8" s="1"/>
  <c r="T126" i="8"/>
  <c r="U126" i="8" s="1"/>
  <c r="L98" i="8"/>
  <c r="M98" i="8" s="1"/>
  <c r="AB80" i="8"/>
  <c r="AC80" i="8" s="1"/>
  <c r="AD80" i="8" s="1"/>
  <c r="T131" i="8"/>
  <c r="U131" i="8" s="1"/>
  <c r="T43" i="8"/>
  <c r="U43" i="8" s="1"/>
  <c r="T22" i="8"/>
  <c r="U22" i="8" s="1"/>
  <c r="T12" i="8"/>
  <c r="U12" i="8" s="1"/>
  <c r="Z3" i="8"/>
  <c r="AA3" i="8" s="1"/>
  <c r="AB3" i="8" s="1"/>
  <c r="AC3" i="8" s="1"/>
  <c r="AD3" i="8" s="1"/>
  <c r="Y3" i="8"/>
  <c r="Y11" i="8"/>
  <c r="Z11" i="8"/>
  <c r="AA11" i="8" s="1"/>
  <c r="AB11" i="8" s="1"/>
  <c r="AC11" i="8" s="1"/>
  <c r="AD11" i="8" s="1"/>
  <c r="P176" i="8"/>
  <c r="R176" i="8" s="1"/>
  <c r="Y15" i="8"/>
  <c r="Z15" i="8"/>
  <c r="AA15" i="8" s="1"/>
  <c r="AB15" i="8" s="1"/>
  <c r="AC15" i="8" s="1"/>
  <c r="AD15" i="8" s="1"/>
  <c r="L142" i="8"/>
  <c r="M142" i="8" s="1"/>
  <c r="L138" i="8"/>
  <c r="M138" i="8" s="1"/>
  <c r="L134" i="8"/>
  <c r="M134" i="8" s="1"/>
  <c r="L25" i="8"/>
  <c r="M25" i="8" s="1"/>
  <c r="L21" i="8"/>
  <c r="M21" i="8" s="1"/>
  <c r="L17" i="8"/>
  <c r="M17" i="8" s="1"/>
  <c r="AB153" i="8"/>
  <c r="AC153" i="8" s="1"/>
  <c r="AD153" i="8" s="1"/>
  <c r="AB133" i="8"/>
  <c r="AC133" i="8" s="1"/>
  <c r="AD133" i="8" s="1"/>
  <c r="T127" i="8"/>
  <c r="U127" i="8" s="1"/>
  <c r="T119" i="8"/>
  <c r="U119" i="8" s="1"/>
  <c r="AB117" i="8"/>
  <c r="AC117" i="8" s="1"/>
  <c r="AD117" i="8" s="1"/>
  <c r="L110" i="8"/>
  <c r="M110" i="8" s="1"/>
  <c r="L106" i="8"/>
  <c r="M106" i="8" s="1"/>
  <c r="L26" i="8"/>
  <c r="M26" i="8" s="1"/>
  <c r="L85" i="8"/>
  <c r="M85" i="8" s="1"/>
  <c r="L81" i="8"/>
  <c r="M81" i="8" s="1"/>
  <c r="L77" i="8"/>
  <c r="M77" i="8" s="1"/>
  <c r="L73" i="8"/>
  <c r="M73" i="8" s="1"/>
  <c r="L69" i="8"/>
  <c r="M69" i="8" s="1"/>
  <c r="L65" i="8"/>
  <c r="M65" i="8" s="1"/>
  <c r="L61" i="8"/>
  <c r="M61" i="8" s="1"/>
  <c r="L57" i="8"/>
  <c r="M57" i="8" s="1"/>
  <c r="L53" i="8"/>
  <c r="M53" i="8" s="1"/>
  <c r="L49" i="8"/>
  <c r="M49" i="8" s="1"/>
  <c r="L45" i="8"/>
  <c r="M45" i="8" s="1"/>
  <c r="L41" i="8"/>
  <c r="M41" i="8" s="1"/>
  <c r="L37" i="8"/>
  <c r="M37" i="8" s="1"/>
  <c r="L33" i="8"/>
  <c r="M33" i="8" s="1"/>
  <c r="L29" i="8"/>
  <c r="M29" i="8" s="1"/>
  <c r="L22" i="8"/>
  <c r="M22" i="8" s="1"/>
  <c r="L18" i="8"/>
  <c r="M18" i="8" s="1"/>
  <c r="T139" i="8"/>
  <c r="U139" i="8" s="1"/>
  <c r="T121" i="8"/>
  <c r="U121" i="8" s="1"/>
  <c r="L87" i="8"/>
  <c r="M87" i="8" s="1"/>
  <c r="L79" i="8"/>
  <c r="M79" i="8" s="1"/>
  <c r="L67" i="8"/>
  <c r="M67" i="8" s="1"/>
  <c r="L55" i="8"/>
  <c r="M55" i="8" s="1"/>
  <c r="L140" i="8"/>
  <c r="M140" i="8" s="1"/>
  <c r="L136" i="8"/>
  <c r="M136" i="8" s="1"/>
  <c r="AB119" i="8"/>
  <c r="AC119" i="8" s="1"/>
  <c r="AD119" i="8" s="1"/>
  <c r="T74" i="8"/>
  <c r="U74" i="8" s="1"/>
  <c r="L59" i="8"/>
  <c r="M59" i="8" s="1"/>
  <c r="T38" i="8"/>
  <c r="U38" i="8" s="1"/>
  <c r="L27" i="8"/>
  <c r="M27" i="8" s="1"/>
  <c r="L19" i="8"/>
  <c r="M19" i="8" s="1"/>
  <c r="T129" i="8"/>
  <c r="U129" i="8" s="1"/>
  <c r="AB118" i="8"/>
  <c r="AC118" i="8" s="1"/>
  <c r="AD118" i="8" s="1"/>
  <c r="L108" i="8"/>
  <c r="M108" i="8" s="1"/>
  <c r="L92" i="8"/>
  <c r="M92" i="8" s="1"/>
  <c r="L75" i="8"/>
  <c r="M75" i="8" s="1"/>
  <c r="L51" i="8"/>
  <c r="M51" i="8" s="1"/>
  <c r="L39" i="8"/>
  <c r="M39" i="8" s="1"/>
  <c r="L23" i="8"/>
  <c r="M23" i="8" s="1"/>
  <c r="AB141" i="8"/>
  <c r="AC141" i="8" s="1"/>
  <c r="AD141" i="8" s="1"/>
  <c r="L118" i="8"/>
  <c r="M118" i="8" s="1"/>
  <c r="T113" i="8"/>
  <c r="U113" i="8" s="1"/>
  <c r="T107" i="8"/>
  <c r="U107" i="8" s="1"/>
  <c r="L104" i="8"/>
  <c r="M104" i="8" s="1"/>
  <c r="AB93" i="8"/>
  <c r="AC93" i="8" s="1"/>
  <c r="AD93" i="8" s="1"/>
  <c r="T91" i="8"/>
  <c r="U91" i="8" s="1"/>
  <c r="T86" i="8"/>
  <c r="U86" i="8" s="1"/>
  <c r="L83" i="8"/>
  <c r="M83" i="8" s="1"/>
  <c r="T78" i="8"/>
  <c r="U78" i="8" s="1"/>
  <c r="L71" i="8"/>
  <c r="M71" i="8" s="1"/>
  <c r="T66" i="8"/>
  <c r="U66" i="8" s="1"/>
  <c r="L63" i="8"/>
  <c r="M63" i="8" s="1"/>
  <c r="T54" i="8"/>
  <c r="U54" i="8" s="1"/>
  <c r="L47" i="8"/>
  <c r="M47" i="8" s="1"/>
  <c r="L35" i="8"/>
  <c r="M35" i="8" s="1"/>
  <c r="L126" i="8"/>
  <c r="M126" i="8" s="1"/>
  <c r="AB105" i="8"/>
  <c r="AC105" i="8" s="1"/>
  <c r="AD105" i="8" s="1"/>
  <c r="T103" i="8"/>
  <c r="U103" i="8" s="1"/>
  <c r="L100" i="8"/>
  <c r="M100" i="8" s="1"/>
  <c r="AB89" i="8"/>
  <c r="AC89" i="8" s="1"/>
  <c r="AD89" i="8" s="1"/>
  <c r="T50" i="8"/>
  <c r="U50" i="8" s="1"/>
  <c r="L43" i="8"/>
  <c r="M43" i="8" s="1"/>
  <c r="L31" i="8"/>
  <c r="M31" i="8" s="1"/>
  <c r="W176" i="8"/>
  <c r="Y176" i="8" s="1"/>
  <c r="O176" i="8"/>
  <c r="Q176" i="8" s="1"/>
  <c r="Y6" i="8"/>
  <c r="Z6" i="8"/>
  <c r="AA6" i="8" s="1"/>
  <c r="AB6" i="8" s="1"/>
  <c r="AC6" i="8" s="1"/>
  <c r="AD6" i="8" s="1"/>
  <c r="T70" i="8"/>
  <c r="U70" i="8" s="1"/>
  <c r="L112" i="8"/>
  <c r="M112" i="8" s="1"/>
  <c r="T58" i="8"/>
  <c r="U58" i="8" s="1"/>
  <c r="T174" i="8"/>
  <c r="U174" i="8" s="1"/>
  <c r="AB169" i="8"/>
  <c r="AC169" i="8" s="1"/>
  <c r="AD169" i="8" s="1"/>
  <c r="L163" i="8"/>
  <c r="M163" i="8" s="1"/>
  <c r="T158" i="8"/>
  <c r="U158" i="8" s="1"/>
  <c r="L151" i="8"/>
  <c r="M151" i="8" s="1"/>
  <c r="T146" i="8"/>
  <c r="U146" i="8" s="1"/>
  <c r="AB140" i="8"/>
  <c r="AC140" i="8" s="1"/>
  <c r="AD140" i="8" s="1"/>
  <c r="L135" i="8"/>
  <c r="M135" i="8" s="1"/>
  <c r="L127" i="8"/>
  <c r="M127" i="8" s="1"/>
  <c r="L119" i="8"/>
  <c r="M119" i="8" s="1"/>
  <c r="L169" i="8"/>
  <c r="M169" i="8" s="1"/>
  <c r="L153" i="8"/>
  <c r="M153" i="8" s="1"/>
  <c r="T138" i="8"/>
  <c r="U138" i="8" s="1"/>
  <c r="AB112" i="8"/>
  <c r="AC112" i="8" s="1"/>
  <c r="AD112" i="8" s="1"/>
  <c r="AB104" i="8"/>
  <c r="AC104" i="8" s="1"/>
  <c r="AD104" i="8" s="1"/>
  <c r="AB96" i="8"/>
  <c r="AC96" i="8" s="1"/>
  <c r="AD96" i="8" s="1"/>
  <c r="AB174" i="8"/>
  <c r="AC174" i="8" s="1"/>
  <c r="AD174" i="8" s="1"/>
  <c r="L166" i="8"/>
  <c r="M166" i="8" s="1"/>
  <c r="L158" i="8"/>
  <c r="M158" i="8" s="1"/>
  <c r="L150" i="8"/>
  <c r="M150" i="8" s="1"/>
  <c r="L111" i="8"/>
  <c r="M111" i="8" s="1"/>
  <c r="L103" i="8"/>
  <c r="M103" i="8" s="1"/>
  <c r="L95" i="8"/>
  <c r="M95" i="8" s="1"/>
  <c r="T175" i="8"/>
  <c r="U175" i="8" s="1"/>
  <c r="T169" i="8"/>
  <c r="U169" i="8" s="1"/>
  <c r="T156" i="8"/>
  <c r="U156" i="8" s="1"/>
  <c r="T140" i="8"/>
  <c r="U140" i="8" s="1"/>
  <c r="L128" i="8"/>
  <c r="M128" i="8" s="1"/>
  <c r="AB109" i="8"/>
  <c r="AC109" i="8" s="1"/>
  <c r="AD109" i="8" s="1"/>
  <c r="L84" i="8"/>
  <c r="M84" i="8" s="1"/>
  <c r="L76" i="8"/>
  <c r="M76" i="8" s="1"/>
  <c r="L68" i="8"/>
  <c r="M68" i="8" s="1"/>
  <c r="L60" i="8"/>
  <c r="M60" i="8" s="1"/>
  <c r="L52" i="8"/>
  <c r="M52" i="8" s="1"/>
  <c r="L44" i="8"/>
  <c r="M44" i="8" s="1"/>
  <c r="L36" i="8"/>
  <c r="M36" i="8" s="1"/>
  <c r="L160" i="8"/>
  <c r="M160" i="8" s="1"/>
  <c r="L144" i="8"/>
  <c r="M144" i="8" s="1"/>
  <c r="T98" i="8"/>
  <c r="U98" i="8" s="1"/>
  <c r="T85" i="8"/>
  <c r="U85" i="8" s="1"/>
  <c r="T73" i="8"/>
  <c r="U73" i="8" s="1"/>
  <c r="T61" i="8"/>
  <c r="U61" i="8" s="1"/>
  <c r="T53" i="8"/>
  <c r="U53" i="8" s="1"/>
  <c r="T45" i="8"/>
  <c r="U45" i="8" s="1"/>
  <c r="AB36" i="8"/>
  <c r="AC36" i="8" s="1"/>
  <c r="AD36" i="8" s="1"/>
  <c r="Z26" i="8"/>
  <c r="AA26" i="8" s="1"/>
  <c r="AB26" i="8" s="1"/>
  <c r="AC26" i="8" s="1"/>
  <c r="AD26" i="8" s="1"/>
  <c r="T17" i="8"/>
  <c r="U17" i="8" s="1"/>
  <c r="AB8" i="8"/>
  <c r="AC8" i="8" s="1"/>
  <c r="AD8" i="8" s="1"/>
  <c r="L7" i="8"/>
  <c r="M7" i="8" s="1"/>
  <c r="L15" i="8"/>
  <c r="M15" i="8" s="1"/>
  <c r="L11" i="8"/>
  <c r="M11" i="8" s="1"/>
  <c r="L4" i="8"/>
  <c r="M4" i="8" s="1"/>
  <c r="AB160" i="8"/>
  <c r="AC160" i="8" s="1"/>
  <c r="AD160" i="8" s="1"/>
  <c r="L116" i="8"/>
  <c r="M116" i="8" s="1"/>
  <c r="AB84" i="8"/>
  <c r="AC84" i="8" s="1"/>
  <c r="AD84" i="8" s="1"/>
  <c r="L70" i="8"/>
  <c r="M70" i="8" s="1"/>
  <c r="AB58" i="8"/>
  <c r="AC58" i="8" s="1"/>
  <c r="AD58" i="8" s="1"/>
  <c r="AB42" i="8"/>
  <c r="AC42" i="8" s="1"/>
  <c r="AD42" i="8" s="1"/>
  <c r="Z16" i="8"/>
  <c r="AA16" i="8" s="1"/>
  <c r="AB16" i="8" s="1"/>
  <c r="AC16" i="8" s="1"/>
  <c r="AD16" i="8" s="1"/>
  <c r="AB50" i="8"/>
  <c r="AC50" i="8" s="1"/>
  <c r="AD50" i="8" s="1"/>
  <c r="AB162" i="8"/>
  <c r="AC162" i="8" s="1"/>
  <c r="AD162" i="8" s="1"/>
  <c r="L130" i="8"/>
  <c r="M130" i="8" s="1"/>
  <c r="T96" i="8"/>
  <c r="U96" i="8" s="1"/>
  <c r="AB62" i="8"/>
  <c r="AC62" i="8" s="1"/>
  <c r="AD62" i="8" s="1"/>
  <c r="AB40" i="8"/>
  <c r="AC40" i="8" s="1"/>
  <c r="AD40" i="8" s="1"/>
  <c r="L28" i="8"/>
  <c r="M28" i="8" s="1"/>
  <c r="AB91" i="8"/>
  <c r="AC91" i="8" s="1"/>
  <c r="AD91" i="8" s="1"/>
  <c r="AB43" i="8"/>
  <c r="AC43" i="8" s="1"/>
  <c r="AD43" i="8" s="1"/>
  <c r="AB128" i="8"/>
  <c r="AC128" i="8" s="1"/>
  <c r="AD128" i="8" s="1"/>
  <c r="L13" i="8"/>
  <c r="M13" i="8" s="1"/>
  <c r="L6" i="8"/>
  <c r="M6" i="8" s="1"/>
  <c r="L168" i="8"/>
  <c r="M168" i="8" s="1"/>
  <c r="T151" i="8"/>
  <c r="U151" i="8" s="1"/>
  <c r="T104" i="8"/>
  <c r="U104" i="8" s="1"/>
  <c r="AB86" i="8"/>
  <c r="AC86" i="8" s="1"/>
  <c r="AD86" i="8" s="1"/>
  <c r="T72" i="8"/>
  <c r="U72" i="8" s="1"/>
  <c r="AB54" i="8"/>
  <c r="AC54" i="8" s="1"/>
  <c r="AD54" i="8" s="1"/>
  <c r="T39" i="8"/>
  <c r="U39" i="8" s="1"/>
  <c r="L24" i="8"/>
  <c r="M24" i="8" s="1"/>
  <c r="L16" i="8"/>
  <c r="M16" i="8" s="1"/>
  <c r="L164" i="8"/>
  <c r="M164" i="8" s="1"/>
  <c r="T132" i="8"/>
  <c r="U132" i="8" s="1"/>
  <c r="T123" i="8"/>
  <c r="U123" i="8" s="1"/>
  <c r="T100" i="8"/>
  <c r="U100" i="8" s="1"/>
  <c r="L86" i="8"/>
  <c r="M86" i="8" s="1"/>
  <c r="AB74" i="8"/>
  <c r="AC74" i="8" s="1"/>
  <c r="AD74" i="8" s="1"/>
  <c r="T47" i="8"/>
  <c r="U47" i="8" s="1"/>
  <c r="AB164" i="8"/>
  <c r="AC164" i="8" s="1"/>
  <c r="AD164" i="8" s="1"/>
  <c r="L132" i="8"/>
  <c r="M132" i="8" s="1"/>
  <c r="T93" i="8"/>
  <c r="U93" i="8" s="1"/>
  <c r="T56" i="8"/>
  <c r="U56" i="8" s="1"/>
  <c r="AB120" i="8"/>
  <c r="AC120" i="8" s="1"/>
  <c r="AD120" i="8" s="1"/>
  <c r="AB75" i="8"/>
  <c r="AC75" i="8" s="1"/>
  <c r="AD75" i="8" s="1"/>
  <c r="AB39" i="8"/>
  <c r="AC39" i="8" s="1"/>
  <c r="AD39" i="8" s="1"/>
  <c r="T82" i="8"/>
  <c r="U82" i="8" s="1"/>
  <c r="T34" i="8"/>
  <c r="U34" i="8" s="1"/>
  <c r="T89" i="8"/>
  <c r="U89" i="8" s="1"/>
  <c r="T95" i="8"/>
  <c r="U95" i="8" s="1"/>
  <c r="Y27" i="8"/>
  <c r="Z27" i="8"/>
  <c r="AA27" i="8" s="1"/>
  <c r="AB27" i="8" s="1"/>
  <c r="AC27" i="8" s="1"/>
  <c r="AD27" i="8" s="1"/>
  <c r="L147" i="8"/>
  <c r="M147" i="8" s="1"/>
  <c r="AB142" i="8"/>
  <c r="AC142" i="8" s="1"/>
  <c r="AD142" i="8" s="1"/>
  <c r="AB134" i="8"/>
  <c r="AC134" i="8" s="1"/>
  <c r="AD134" i="8" s="1"/>
  <c r="L137" i="8"/>
  <c r="M137" i="8" s="1"/>
  <c r="L129" i="8"/>
  <c r="M129" i="8" s="1"/>
  <c r="L121" i="8"/>
  <c r="M121" i="8" s="1"/>
  <c r="L173" i="8"/>
  <c r="M173" i="8" s="1"/>
  <c r="L157" i="8"/>
  <c r="M157" i="8" s="1"/>
  <c r="T142" i="8"/>
  <c r="U142" i="8" s="1"/>
  <c r="T130" i="8"/>
  <c r="U130" i="8" s="1"/>
  <c r="T122" i="8"/>
  <c r="U122" i="8" s="1"/>
  <c r="T114" i="8"/>
  <c r="U114" i="8" s="1"/>
  <c r="AB106" i="8"/>
  <c r="AC106" i="8" s="1"/>
  <c r="AD106" i="8" s="1"/>
  <c r="AB98" i="8"/>
  <c r="AC98" i="8" s="1"/>
  <c r="AD98" i="8" s="1"/>
  <c r="AB90" i="8"/>
  <c r="AC90" i="8" s="1"/>
  <c r="AD90" i="8" s="1"/>
  <c r="L170" i="8"/>
  <c r="M170" i="8" s="1"/>
  <c r="T161" i="8"/>
  <c r="U161" i="8" s="1"/>
  <c r="T153" i="8"/>
  <c r="U153" i="8" s="1"/>
  <c r="T145" i="8"/>
  <c r="U145" i="8" s="1"/>
  <c r="T128" i="8"/>
  <c r="U128" i="8" s="1"/>
  <c r="T120" i="8"/>
  <c r="U120" i="8" s="1"/>
  <c r="L113" i="8"/>
  <c r="M113" i="8" s="1"/>
  <c r="L105" i="8"/>
  <c r="M105" i="8" s="1"/>
  <c r="L97" i="8"/>
  <c r="M97" i="8" s="1"/>
  <c r="L89" i="8"/>
  <c r="M89" i="8" s="1"/>
  <c r="T10" i="8"/>
  <c r="U10" i="8" s="1"/>
  <c r="AB172" i="8"/>
  <c r="AC172" i="8" s="1"/>
  <c r="AD172" i="8" s="1"/>
  <c r="T163" i="8"/>
  <c r="U163" i="8" s="1"/>
  <c r="T147" i="8"/>
  <c r="U147" i="8" s="1"/>
  <c r="AB132" i="8"/>
  <c r="AC132" i="8" s="1"/>
  <c r="AD132" i="8" s="1"/>
  <c r="AB116" i="8"/>
  <c r="AC116" i="8" s="1"/>
  <c r="AD116" i="8" s="1"/>
  <c r="AB97" i="8"/>
  <c r="AC97" i="8" s="1"/>
  <c r="AD97" i="8" s="1"/>
  <c r="AB85" i="8"/>
  <c r="AC85" i="8" s="1"/>
  <c r="AD85" i="8" s="1"/>
  <c r="AB77" i="8"/>
  <c r="AC77" i="8" s="1"/>
  <c r="AD77" i="8" s="1"/>
  <c r="AB69" i="8"/>
  <c r="AC69" i="8" s="1"/>
  <c r="AD69" i="8" s="1"/>
  <c r="AB61" i="8"/>
  <c r="AC61" i="8" s="1"/>
  <c r="AD61" i="8" s="1"/>
  <c r="AB53" i="8"/>
  <c r="AC53" i="8" s="1"/>
  <c r="AD53" i="8" s="1"/>
  <c r="AB45" i="8"/>
  <c r="AC45" i="8" s="1"/>
  <c r="AD45" i="8" s="1"/>
  <c r="AB37" i="8"/>
  <c r="AC37" i="8" s="1"/>
  <c r="AD37" i="8" s="1"/>
  <c r="AB166" i="8"/>
  <c r="AC166" i="8" s="1"/>
  <c r="AD166" i="8" s="1"/>
  <c r="AB150" i="8"/>
  <c r="AC150" i="8" s="1"/>
  <c r="AD150" i="8" s="1"/>
  <c r="T102" i="8"/>
  <c r="U102" i="8" s="1"/>
  <c r="AB88" i="8"/>
  <c r="AC88" i="8" s="1"/>
  <c r="AD88" i="8" s="1"/>
  <c r="AB76" i="8"/>
  <c r="AC76" i="8" s="1"/>
  <c r="AD76" i="8" s="1"/>
  <c r="T65" i="8"/>
  <c r="U65" i="8" s="1"/>
  <c r="AB56" i="8"/>
  <c r="AC56" i="8" s="1"/>
  <c r="AD56" i="8" s="1"/>
  <c r="AB48" i="8"/>
  <c r="AC48" i="8" s="1"/>
  <c r="AD48" i="8" s="1"/>
  <c r="T37" i="8"/>
  <c r="U37" i="8" s="1"/>
  <c r="T29" i="8"/>
  <c r="U29" i="8" s="1"/>
  <c r="AB22" i="8"/>
  <c r="AC22" i="8" s="1"/>
  <c r="AD22" i="8" s="1"/>
  <c r="L10" i="8"/>
  <c r="M10" i="8" s="1"/>
  <c r="T8" i="8"/>
  <c r="U8" i="8" s="1"/>
  <c r="AB159" i="8"/>
  <c r="AC159" i="8" s="1"/>
  <c r="AD159" i="8" s="1"/>
  <c r="AB143" i="8"/>
  <c r="AC143" i="8" s="1"/>
  <c r="AD143" i="8" s="1"/>
  <c r="T14" i="8"/>
  <c r="U14" i="8" s="1"/>
  <c r="T168" i="8"/>
  <c r="U168" i="8" s="1"/>
  <c r="T125" i="8"/>
  <c r="U125" i="8" s="1"/>
  <c r="T108" i="8"/>
  <c r="U108" i="8" s="1"/>
  <c r="T87" i="8"/>
  <c r="U87" i="8" s="1"/>
  <c r="T76" i="8"/>
  <c r="U76" i="8" s="1"/>
  <c r="L62" i="8"/>
  <c r="M62" i="8" s="1"/>
  <c r="L46" i="8"/>
  <c r="M46" i="8" s="1"/>
  <c r="AB30" i="8"/>
  <c r="AC30" i="8" s="1"/>
  <c r="AD30" i="8" s="1"/>
  <c r="L5" i="8"/>
  <c r="M5" i="8" s="1"/>
  <c r="L54" i="8"/>
  <c r="M54" i="8" s="1"/>
  <c r="L12" i="8"/>
  <c r="M12" i="8" s="1"/>
  <c r="T135" i="8"/>
  <c r="U135" i="8" s="1"/>
  <c r="T112" i="8"/>
  <c r="U112" i="8" s="1"/>
  <c r="AB70" i="8"/>
  <c r="AC70" i="8" s="1"/>
  <c r="AD70" i="8" s="1"/>
  <c r="AB46" i="8"/>
  <c r="AC46" i="8" s="1"/>
  <c r="AD46" i="8" s="1"/>
  <c r="L20" i="8"/>
  <c r="M20" i="8" s="1"/>
  <c r="AB5" i="8"/>
  <c r="AC5" i="8" s="1"/>
  <c r="AD5" i="8" s="1"/>
  <c r="AB19" i="8"/>
  <c r="AC19" i="8" s="1"/>
  <c r="AD19" i="8" s="1"/>
  <c r="T3" i="8"/>
  <c r="U3" i="8" s="1"/>
  <c r="T152" i="8"/>
  <c r="U152" i="8" s="1"/>
  <c r="T133" i="8"/>
  <c r="U133" i="8" s="1"/>
  <c r="T118" i="8"/>
  <c r="U118" i="8" s="1"/>
  <c r="T75" i="8"/>
  <c r="U75" i="8" s="1"/>
  <c r="L58" i="8"/>
  <c r="M58" i="8" s="1"/>
  <c r="L42" i="8"/>
  <c r="M42" i="8" s="1"/>
  <c r="T136" i="8"/>
  <c r="U136" i="8" s="1"/>
  <c r="L124" i="8"/>
  <c r="M124" i="8" s="1"/>
  <c r="L78" i="8"/>
  <c r="M78" i="8" s="1"/>
  <c r="T60" i="8"/>
  <c r="U60" i="8" s="1"/>
  <c r="T172" i="8"/>
  <c r="U172" i="8" s="1"/>
  <c r="AB146" i="8"/>
  <c r="AC146" i="8" s="1"/>
  <c r="AD146" i="8" s="1"/>
  <c r="L94" i="8"/>
  <c r="M94" i="8" s="1"/>
  <c r="T68" i="8"/>
  <c r="U68" i="8" s="1"/>
  <c r="AB103" i="8"/>
  <c r="AC103" i="8" s="1"/>
  <c r="AD103" i="8" s="1"/>
  <c r="AB79" i="8"/>
  <c r="AC79" i="8" s="1"/>
  <c r="AD79" i="8" s="1"/>
  <c r="AB55" i="8"/>
  <c r="AC55" i="8" s="1"/>
  <c r="AD55" i="8" s="1"/>
  <c r="AB23" i="8"/>
  <c r="AC23" i="8" s="1"/>
  <c r="AD23" i="8" s="1"/>
  <c r="T16" i="8"/>
  <c r="U16" i="8" s="1"/>
  <c r="AB71" i="8"/>
  <c r="AC71" i="8" s="1"/>
  <c r="AD71" i="8" s="1"/>
  <c r="T46" i="8"/>
  <c r="U46" i="8" s="1"/>
  <c r="L96" i="8"/>
  <c r="M96" i="8" s="1"/>
  <c r="T30" i="8"/>
  <c r="U30" i="8" s="1"/>
  <c r="T105" i="8"/>
  <c r="U105" i="8" s="1"/>
  <c r="Q176" i="1"/>
  <c r="W176" i="1"/>
  <c r="Y176" i="1" s="1"/>
  <c r="Z176" i="1" s="1"/>
  <c r="S176" i="1" l="1"/>
  <c r="S176" i="9"/>
  <c r="T176" i="9" s="1"/>
  <c r="U176" i="9" s="1"/>
  <c r="Z176" i="8"/>
  <c r="AA176" i="8" s="1"/>
  <c r="AB176" i="8" s="1"/>
  <c r="AC176" i="8" s="1"/>
  <c r="AD176" i="8" s="1"/>
  <c r="J14" i="7" s="1"/>
  <c r="K14" i="7" s="1"/>
  <c r="L14" i="7" s="1"/>
  <c r="S176" i="8"/>
  <c r="T176" i="8" s="1"/>
  <c r="U176" i="8" s="1"/>
  <c r="AA176" i="1"/>
  <c r="H3" i="7"/>
  <c r="O3" i="7" s="1"/>
  <c r="D3" i="5"/>
  <c r="D4" i="5"/>
  <c r="D5" i="5"/>
  <c r="D6" i="5"/>
  <c r="D7" i="5"/>
  <c r="D8" i="5"/>
  <c r="D9" i="5"/>
  <c r="D10" i="5"/>
  <c r="D11" i="5"/>
  <c r="D12" i="5"/>
  <c r="D13" i="5"/>
  <c r="D14" i="5"/>
  <c r="D15" i="5"/>
  <c r="D2" i="5"/>
  <c r="O4" i="4"/>
  <c r="P4" i="4"/>
  <c r="Q4" i="4"/>
  <c r="O5" i="4"/>
  <c r="P5" i="4"/>
  <c r="Q5" i="4"/>
  <c r="O6" i="4"/>
  <c r="P6" i="4"/>
  <c r="Q6" i="4"/>
  <c r="O7" i="4"/>
  <c r="P7" i="4"/>
  <c r="Q7" i="4"/>
  <c r="O8" i="4"/>
  <c r="P8" i="4"/>
  <c r="Q8" i="4"/>
  <c r="O9" i="4"/>
  <c r="P9" i="4"/>
  <c r="Q9" i="4"/>
  <c r="O10" i="4"/>
  <c r="P10" i="4"/>
  <c r="Q10" i="4"/>
  <c r="O11" i="4"/>
  <c r="P11" i="4"/>
  <c r="Q11" i="4"/>
  <c r="O12" i="4"/>
  <c r="P12" i="4"/>
  <c r="Q12" i="4"/>
  <c r="O13" i="4"/>
  <c r="P13" i="4"/>
  <c r="Q13" i="4"/>
  <c r="O14" i="4"/>
  <c r="P14" i="4"/>
  <c r="Q14" i="4"/>
  <c r="O15" i="4"/>
  <c r="P15" i="4"/>
  <c r="Q15" i="4"/>
  <c r="O16" i="4"/>
  <c r="P16" i="4"/>
  <c r="Q16" i="4"/>
  <c r="O17" i="4"/>
  <c r="P17" i="4"/>
  <c r="Q17" i="4"/>
  <c r="Q3" i="4"/>
  <c r="P3" i="4"/>
  <c r="O3" i="4"/>
  <c r="L4" i="4"/>
  <c r="M4" i="4"/>
  <c r="N4" i="4"/>
  <c r="L5" i="4"/>
  <c r="M5" i="4"/>
  <c r="N5" i="4"/>
  <c r="L6" i="4"/>
  <c r="M6" i="4"/>
  <c r="N6" i="4"/>
  <c r="L7" i="4"/>
  <c r="M7" i="4"/>
  <c r="N7" i="4"/>
  <c r="L8" i="4"/>
  <c r="M8" i="4"/>
  <c r="N8" i="4"/>
  <c r="L9" i="4"/>
  <c r="M9" i="4"/>
  <c r="N9" i="4"/>
  <c r="L10" i="4"/>
  <c r="M10" i="4"/>
  <c r="N10" i="4"/>
  <c r="L11" i="4"/>
  <c r="M11" i="4"/>
  <c r="N11" i="4"/>
  <c r="L12" i="4"/>
  <c r="M12" i="4"/>
  <c r="N12" i="4"/>
  <c r="L13" i="4"/>
  <c r="M13" i="4"/>
  <c r="N13" i="4"/>
  <c r="L14" i="4"/>
  <c r="M14" i="4"/>
  <c r="N14" i="4"/>
  <c r="L15" i="4"/>
  <c r="M15" i="4"/>
  <c r="N15" i="4"/>
  <c r="L16" i="4"/>
  <c r="M16" i="4"/>
  <c r="N16" i="4"/>
  <c r="L17" i="4"/>
  <c r="M17" i="4"/>
  <c r="N17" i="4"/>
  <c r="N3" i="4"/>
  <c r="M3" i="4"/>
  <c r="L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3" i="4"/>
  <c r="W29" i="1"/>
  <c r="Y29" i="1" s="1"/>
  <c r="W30" i="1"/>
  <c r="Y30" i="1" s="1"/>
  <c r="W31" i="1"/>
  <c r="Y31" i="1" s="1"/>
  <c r="W32" i="1"/>
  <c r="Y32" i="1" s="1"/>
  <c r="W33" i="1"/>
  <c r="Y33" i="1" s="1"/>
  <c r="W34" i="1"/>
  <c r="Y34" i="1" s="1"/>
  <c r="W35" i="1"/>
  <c r="Y35" i="1" s="1"/>
  <c r="W36" i="1"/>
  <c r="Y36" i="1" s="1"/>
  <c r="W37" i="1"/>
  <c r="Y37" i="1" s="1"/>
  <c r="W38" i="1"/>
  <c r="Y38" i="1" s="1"/>
  <c r="W39" i="1"/>
  <c r="Y39" i="1" s="1"/>
  <c r="W40" i="1"/>
  <c r="Y40" i="1" s="1"/>
  <c r="W41" i="1"/>
  <c r="Y41" i="1" s="1"/>
  <c r="W42" i="1"/>
  <c r="Y42" i="1" s="1"/>
  <c r="W43" i="1"/>
  <c r="Y43" i="1" s="1"/>
  <c r="W44" i="1"/>
  <c r="Y44" i="1" s="1"/>
  <c r="W45" i="1"/>
  <c r="Y45" i="1" s="1"/>
  <c r="W46" i="1"/>
  <c r="Y46" i="1" s="1"/>
  <c r="W47" i="1"/>
  <c r="Y47" i="1" s="1"/>
  <c r="W48" i="1"/>
  <c r="Y48" i="1" s="1"/>
  <c r="W49" i="1"/>
  <c r="Y49" i="1" s="1"/>
  <c r="W50" i="1"/>
  <c r="Y50" i="1" s="1"/>
  <c r="W51" i="1"/>
  <c r="Y51" i="1" s="1"/>
  <c r="W52" i="1"/>
  <c r="Y52" i="1" s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E42" i="3"/>
  <c r="A42" i="3" s="1"/>
  <c r="C42" i="3"/>
  <c r="B42" i="3"/>
  <c r="E41" i="3"/>
  <c r="A41" i="3" s="1"/>
  <c r="C41" i="3"/>
  <c r="B41" i="3"/>
  <c r="E40" i="3"/>
  <c r="A40" i="3" s="1"/>
  <c r="C40" i="3"/>
  <c r="B40" i="3"/>
  <c r="E39" i="3"/>
  <c r="A39" i="3" s="1"/>
  <c r="C39" i="3"/>
  <c r="B39" i="3"/>
  <c r="E38" i="3"/>
  <c r="A38" i="3" s="1"/>
  <c r="C38" i="3"/>
  <c r="B38" i="3"/>
  <c r="E37" i="3"/>
  <c r="A37" i="3" s="1"/>
  <c r="C37" i="3"/>
  <c r="B37" i="3"/>
  <c r="E36" i="3"/>
  <c r="A36" i="3" s="1"/>
  <c r="C36" i="3"/>
  <c r="B36" i="3"/>
  <c r="E35" i="3"/>
  <c r="A35" i="3" s="1"/>
  <c r="C35" i="3"/>
  <c r="B35" i="3"/>
  <c r="E34" i="3"/>
  <c r="A34" i="3" s="1"/>
  <c r="C34" i="3"/>
  <c r="B34" i="3"/>
  <c r="E33" i="3"/>
  <c r="A33" i="3" s="1"/>
  <c r="C33" i="3"/>
  <c r="B33" i="3"/>
  <c r="E32" i="3"/>
  <c r="A32" i="3" s="1"/>
  <c r="C32" i="3"/>
  <c r="B32" i="3"/>
  <c r="E31" i="3"/>
  <c r="A31" i="3" s="1"/>
  <c r="C31" i="3"/>
  <c r="B31" i="3"/>
  <c r="E30" i="3"/>
  <c r="A30" i="3" s="1"/>
  <c r="C30" i="3"/>
  <c r="B30" i="3"/>
  <c r="E29" i="3"/>
  <c r="A29" i="3" s="1"/>
  <c r="C29" i="3"/>
  <c r="B29" i="3"/>
  <c r="E28" i="3"/>
  <c r="A28" i="3" s="1"/>
  <c r="C28" i="3"/>
  <c r="B28" i="3"/>
  <c r="E27" i="3"/>
  <c r="A27" i="3" s="1"/>
  <c r="C27" i="3"/>
  <c r="B27" i="3"/>
  <c r="E26" i="3"/>
  <c r="A26" i="3" s="1"/>
  <c r="C26" i="3"/>
  <c r="B26" i="3"/>
  <c r="E25" i="3"/>
  <c r="A25" i="3" s="1"/>
  <c r="C25" i="3"/>
  <c r="B25" i="3"/>
  <c r="E24" i="3"/>
  <c r="A24" i="3" s="1"/>
  <c r="C24" i="3"/>
  <c r="B24" i="3"/>
  <c r="E23" i="3"/>
  <c r="A23" i="3" s="1"/>
  <c r="C23" i="3"/>
  <c r="B23" i="3"/>
  <c r="E22" i="3"/>
  <c r="A22" i="3" s="1"/>
  <c r="C22" i="3"/>
  <c r="B22" i="3"/>
  <c r="E21" i="3"/>
  <c r="A21" i="3" s="1"/>
  <c r="C21" i="3"/>
  <c r="B21" i="3"/>
  <c r="E20" i="3"/>
  <c r="A20" i="3" s="1"/>
  <c r="C20" i="3"/>
  <c r="B20" i="3"/>
  <c r="E19" i="3"/>
  <c r="A19" i="3" s="1"/>
  <c r="C19" i="3"/>
  <c r="B19" i="3"/>
  <c r="G18" i="3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E9" i="3"/>
  <c r="G8" i="3"/>
  <c r="F8" i="3"/>
  <c r="E8" i="3"/>
  <c r="G7" i="3"/>
  <c r="F7" i="3"/>
  <c r="E7" i="3"/>
  <c r="G6" i="3"/>
  <c r="F6" i="3"/>
  <c r="E6" i="3"/>
  <c r="G5" i="3"/>
  <c r="F5" i="3"/>
  <c r="E5" i="3"/>
  <c r="G4" i="3"/>
  <c r="F4" i="3"/>
  <c r="E4" i="3"/>
  <c r="G3" i="3"/>
  <c r="F3" i="3"/>
  <c r="E3" i="3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E30" i="1"/>
  <c r="Z30" i="1" s="1"/>
  <c r="AA30" i="1" s="1"/>
  <c r="E31" i="1"/>
  <c r="A31" i="1" s="1"/>
  <c r="E32" i="1"/>
  <c r="A32" i="1" s="1"/>
  <c r="E33" i="1"/>
  <c r="A33" i="1" s="1"/>
  <c r="E34" i="1"/>
  <c r="A34" i="1" s="1"/>
  <c r="E35" i="1"/>
  <c r="A35" i="1" s="1"/>
  <c r="E36" i="1"/>
  <c r="A36" i="1" s="1"/>
  <c r="E37" i="1"/>
  <c r="A37" i="1" s="1"/>
  <c r="E38" i="1"/>
  <c r="A38" i="1" s="1"/>
  <c r="E39" i="1"/>
  <c r="A39" i="1" s="1"/>
  <c r="E40" i="1"/>
  <c r="A40" i="1" s="1"/>
  <c r="E41" i="1"/>
  <c r="A41" i="1" s="1"/>
  <c r="E42" i="1"/>
  <c r="A42" i="1" s="1"/>
  <c r="E43" i="1"/>
  <c r="A43" i="1" s="1"/>
  <c r="E44" i="1"/>
  <c r="A44" i="1" s="1"/>
  <c r="E45" i="1"/>
  <c r="A45" i="1" s="1"/>
  <c r="E46" i="1"/>
  <c r="A46" i="1" s="1"/>
  <c r="E47" i="1"/>
  <c r="A47" i="1" s="1"/>
  <c r="E48" i="1"/>
  <c r="A48" i="1" s="1"/>
  <c r="E49" i="1"/>
  <c r="A49" i="1" s="1"/>
  <c r="E50" i="1"/>
  <c r="A50" i="1" s="1"/>
  <c r="E51" i="1"/>
  <c r="A51" i="1" s="1"/>
  <c r="E52" i="1"/>
  <c r="A52" i="1" s="1"/>
  <c r="E53" i="1"/>
  <c r="A53" i="1" s="1"/>
  <c r="E54" i="1"/>
  <c r="Z54" i="1" s="1"/>
  <c r="AA54" i="1" s="1"/>
  <c r="E55" i="1"/>
  <c r="Z55" i="1" s="1"/>
  <c r="AA55" i="1" s="1"/>
  <c r="E56" i="1"/>
  <c r="Z56" i="1" s="1"/>
  <c r="AA56" i="1" s="1"/>
  <c r="E57" i="1"/>
  <c r="A57" i="1" s="1"/>
  <c r="E58" i="1"/>
  <c r="Z58" i="1" s="1"/>
  <c r="AA58" i="1" s="1"/>
  <c r="E59" i="1"/>
  <c r="A59" i="1" s="1"/>
  <c r="E60" i="1"/>
  <c r="A60" i="1" s="1"/>
  <c r="E61" i="1"/>
  <c r="Z61" i="1" s="1"/>
  <c r="AA61" i="1" s="1"/>
  <c r="E62" i="1"/>
  <c r="A62" i="1" s="1"/>
  <c r="E63" i="1"/>
  <c r="E64" i="1"/>
  <c r="A64" i="1" s="1"/>
  <c r="E65" i="1"/>
  <c r="E66" i="1"/>
  <c r="E67" i="1"/>
  <c r="E68" i="1"/>
  <c r="A68" i="1" s="1"/>
  <c r="E69" i="1"/>
  <c r="A69" i="1" s="1"/>
  <c r="E70" i="1"/>
  <c r="A70" i="1" s="1"/>
  <c r="E71" i="1"/>
  <c r="E72" i="1"/>
  <c r="A72" i="1" s="1"/>
  <c r="E73" i="1"/>
  <c r="A73" i="1" s="1"/>
  <c r="E74" i="1"/>
  <c r="Z74" i="1" s="1"/>
  <c r="AA74" i="1" s="1"/>
  <c r="E75" i="1"/>
  <c r="Z75" i="1" s="1"/>
  <c r="AA75" i="1" s="1"/>
  <c r="E76" i="1"/>
  <c r="A76" i="1" s="1"/>
  <c r="E77" i="1"/>
  <c r="A77" i="1" s="1"/>
  <c r="E78" i="1"/>
  <c r="Z78" i="1" s="1"/>
  <c r="AA78" i="1" s="1"/>
  <c r="E79" i="1"/>
  <c r="Z79" i="1" s="1"/>
  <c r="AA79" i="1" s="1"/>
  <c r="E80" i="1"/>
  <c r="A80" i="1" s="1"/>
  <c r="E81" i="1"/>
  <c r="E82" i="1"/>
  <c r="A82" i="1" s="1"/>
  <c r="E83" i="1"/>
  <c r="E84" i="1"/>
  <c r="A84" i="1" s="1"/>
  <c r="E85" i="1"/>
  <c r="A85" i="1" s="1"/>
  <c r="E86" i="1"/>
  <c r="E87" i="1"/>
  <c r="E88" i="1"/>
  <c r="A88" i="1" s="1"/>
  <c r="E89" i="1"/>
  <c r="A89" i="1" s="1"/>
  <c r="E90" i="1"/>
  <c r="E91" i="1"/>
  <c r="A91" i="1" s="1"/>
  <c r="E92" i="1"/>
  <c r="A92" i="1" s="1"/>
  <c r="E93" i="1"/>
  <c r="E29" i="1"/>
  <c r="Z29" i="1" s="1"/>
  <c r="AA29" i="1" s="1"/>
  <c r="C29" i="1"/>
  <c r="B29" i="1"/>
  <c r="E17" i="1"/>
  <c r="F17" i="1"/>
  <c r="G17" i="1"/>
  <c r="P17" i="1" s="1"/>
  <c r="I17" i="1"/>
  <c r="J17" i="1"/>
  <c r="E18" i="1"/>
  <c r="F18" i="1"/>
  <c r="O18" i="1" s="1"/>
  <c r="G18" i="1"/>
  <c r="P18" i="1" s="1"/>
  <c r="I18" i="1"/>
  <c r="E19" i="1"/>
  <c r="F19" i="1"/>
  <c r="O19" i="1" s="1"/>
  <c r="G19" i="1"/>
  <c r="P19" i="1" s="1"/>
  <c r="E20" i="1"/>
  <c r="F20" i="1"/>
  <c r="O20" i="1" s="1"/>
  <c r="G20" i="1"/>
  <c r="P20" i="1" s="1"/>
  <c r="I20" i="1"/>
  <c r="J20" i="1"/>
  <c r="E21" i="1"/>
  <c r="F21" i="1"/>
  <c r="O21" i="1" s="1"/>
  <c r="G21" i="1"/>
  <c r="P21" i="1" s="1"/>
  <c r="I21" i="1"/>
  <c r="J21" i="1"/>
  <c r="E22" i="1"/>
  <c r="F22" i="1"/>
  <c r="O22" i="1" s="1"/>
  <c r="G22" i="1"/>
  <c r="P22" i="1" s="1"/>
  <c r="I22" i="1"/>
  <c r="E23" i="1"/>
  <c r="F23" i="1"/>
  <c r="O23" i="1" s="1"/>
  <c r="G23" i="1"/>
  <c r="P23" i="1" s="1"/>
  <c r="E24" i="1"/>
  <c r="F24" i="1"/>
  <c r="O24" i="1" s="1"/>
  <c r="G24" i="1"/>
  <c r="P24" i="1" s="1"/>
  <c r="I24" i="1"/>
  <c r="J24" i="1"/>
  <c r="E25" i="1"/>
  <c r="F25" i="1"/>
  <c r="O25" i="1" s="1"/>
  <c r="G25" i="1"/>
  <c r="P25" i="1" s="1"/>
  <c r="I25" i="1"/>
  <c r="J25" i="1"/>
  <c r="E26" i="1"/>
  <c r="F26" i="1"/>
  <c r="O26" i="1" s="1"/>
  <c r="G26" i="1"/>
  <c r="P26" i="1" s="1"/>
  <c r="I26" i="1"/>
  <c r="Q26" i="1"/>
  <c r="E27" i="1"/>
  <c r="F27" i="1"/>
  <c r="O27" i="1" s="1"/>
  <c r="G27" i="1"/>
  <c r="P27" i="1" s="1"/>
  <c r="E28" i="1"/>
  <c r="F28" i="1"/>
  <c r="O28" i="1" s="1"/>
  <c r="G28" i="1"/>
  <c r="P28" i="1" s="1"/>
  <c r="I28" i="1"/>
  <c r="J28" i="1"/>
  <c r="I29" i="1"/>
  <c r="J29" i="1"/>
  <c r="I30" i="1"/>
  <c r="Q30" i="1"/>
  <c r="Q31" i="1"/>
  <c r="I32" i="1"/>
  <c r="J32" i="1"/>
  <c r="Q32" i="1"/>
  <c r="R32" i="1"/>
  <c r="I33" i="1"/>
  <c r="J33" i="1"/>
  <c r="R33" i="1"/>
  <c r="I34" i="1"/>
  <c r="Q34" i="1"/>
  <c r="R35" i="1"/>
  <c r="I36" i="1"/>
  <c r="J36" i="1"/>
  <c r="Q36" i="1"/>
  <c r="R36" i="1"/>
  <c r="I37" i="1"/>
  <c r="J37" i="1"/>
  <c r="I38" i="1"/>
  <c r="Q38" i="1"/>
  <c r="Q39" i="1"/>
  <c r="I40" i="1"/>
  <c r="J40" i="1"/>
  <c r="Q40" i="1"/>
  <c r="R40" i="1"/>
  <c r="R41" i="1"/>
  <c r="I41" i="1"/>
  <c r="J41" i="1"/>
  <c r="I42" i="1"/>
  <c r="Q42" i="1"/>
  <c r="R43" i="1"/>
  <c r="I44" i="1"/>
  <c r="J44" i="1"/>
  <c r="Q44" i="1"/>
  <c r="R44" i="1"/>
  <c r="I45" i="1"/>
  <c r="J45" i="1"/>
  <c r="I46" i="1"/>
  <c r="Q46" i="1"/>
  <c r="Q47" i="1"/>
  <c r="I48" i="1"/>
  <c r="J48" i="1"/>
  <c r="R48" i="1"/>
  <c r="I49" i="1"/>
  <c r="J49" i="1"/>
  <c r="R49" i="1"/>
  <c r="I50" i="1"/>
  <c r="Q50" i="1"/>
  <c r="R51" i="1"/>
  <c r="I52" i="1"/>
  <c r="J52" i="1"/>
  <c r="Q52" i="1"/>
  <c r="R52" i="1"/>
  <c r="I53" i="1"/>
  <c r="J53" i="1"/>
  <c r="I54" i="1"/>
  <c r="Q54" i="1"/>
  <c r="Q55" i="1"/>
  <c r="I56" i="1"/>
  <c r="J56" i="1"/>
  <c r="R56" i="1"/>
  <c r="J57" i="1"/>
  <c r="R57" i="1"/>
  <c r="I58" i="1"/>
  <c r="Q58" i="1"/>
  <c r="Q59" i="1"/>
  <c r="J59" i="1"/>
  <c r="R59" i="1"/>
  <c r="I60" i="1"/>
  <c r="J60" i="1"/>
  <c r="R60" i="1"/>
  <c r="I61" i="1"/>
  <c r="J61" i="1"/>
  <c r="R61" i="1"/>
  <c r="Q62" i="1"/>
  <c r="J63" i="1"/>
  <c r="Q63" i="1"/>
  <c r="R63" i="1"/>
  <c r="I64" i="1"/>
  <c r="J64" i="1"/>
  <c r="R64" i="1"/>
  <c r="I65" i="1"/>
  <c r="J65" i="1"/>
  <c r="Q65" i="1"/>
  <c r="Q66" i="1"/>
  <c r="R66" i="1"/>
  <c r="J67" i="1"/>
  <c r="Q67" i="1"/>
  <c r="I68" i="1"/>
  <c r="J68" i="1"/>
  <c r="R68" i="1"/>
  <c r="I69" i="1"/>
  <c r="J69" i="1"/>
  <c r="Q70" i="1"/>
  <c r="J71" i="1"/>
  <c r="Q71" i="1"/>
  <c r="R71" i="1"/>
  <c r="I72" i="1"/>
  <c r="J72" i="1"/>
  <c r="R72" i="1"/>
  <c r="Q73" i="1"/>
  <c r="I73" i="1"/>
  <c r="J73" i="1"/>
  <c r="R74" i="1"/>
  <c r="Q74" i="1"/>
  <c r="Q75" i="1"/>
  <c r="J75" i="1"/>
  <c r="I76" i="1"/>
  <c r="J76" i="1"/>
  <c r="R76" i="1"/>
  <c r="R77" i="1"/>
  <c r="I77" i="1"/>
  <c r="J77" i="1"/>
  <c r="R78" i="1"/>
  <c r="Q79" i="1"/>
  <c r="J79" i="1"/>
  <c r="R79" i="1"/>
  <c r="R80" i="1"/>
  <c r="I80" i="1"/>
  <c r="J80" i="1"/>
  <c r="I81" i="1"/>
  <c r="J81" i="1"/>
  <c r="R82" i="1"/>
  <c r="Q82" i="1"/>
  <c r="R83" i="1"/>
  <c r="J83" i="1"/>
  <c r="I84" i="1"/>
  <c r="J84" i="1"/>
  <c r="I85" i="1"/>
  <c r="J85" i="1"/>
  <c r="Q85" i="1"/>
  <c r="R86" i="1"/>
  <c r="J87" i="1"/>
  <c r="Q87" i="1"/>
  <c r="R87" i="1"/>
  <c r="I88" i="1"/>
  <c r="J88" i="1"/>
  <c r="R88" i="1"/>
  <c r="I89" i="1"/>
  <c r="J89" i="1"/>
  <c r="Q90" i="1"/>
  <c r="R90" i="1"/>
  <c r="J91" i="1"/>
  <c r="R91" i="1"/>
  <c r="I92" i="1"/>
  <c r="J92" i="1"/>
  <c r="I93" i="1"/>
  <c r="J93" i="1"/>
  <c r="R93" i="1"/>
  <c r="J9" i="1"/>
  <c r="J10" i="1"/>
  <c r="I9" i="1"/>
  <c r="I10" i="1"/>
  <c r="G4" i="1"/>
  <c r="P4" i="1" s="1"/>
  <c r="G5" i="1"/>
  <c r="G6" i="1"/>
  <c r="P6" i="1" s="1"/>
  <c r="G7" i="1"/>
  <c r="G8" i="1"/>
  <c r="P8" i="1" s="1"/>
  <c r="G9" i="1"/>
  <c r="P9" i="1" s="1"/>
  <c r="G10" i="1"/>
  <c r="G11" i="1"/>
  <c r="G12" i="1"/>
  <c r="P12" i="1" s="1"/>
  <c r="G13" i="1"/>
  <c r="G14" i="1"/>
  <c r="P14" i="1" s="1"/>
  <c r="G15" i="1"/>
  <c r="P15" i="1" s="1"/>
  <c r="G16" i="1"/>
  <c r="P16" i="1" s="1"/>
  <c r="F4" i="1"/>
  <c r="O4" i="1" s="1"/>
  <c r="F5" i="1"/>
  <c r="O5" i="1" s="1"/>
  <c r="F6" i="1"/>
  <c r="F7" i="1"/>
  <c r="O7" i="1" s="1"/>
  <c r="F8" i="1"/>
  <c r="O8" i="1" s="1"/>
  <c r="F9" i="1"/>
  <c r="O9" i="1" s="1"/>
  <c r="F10" i="1"/>
  <c r="F11" i="1"/>
  <c r="O11" i="1" s="1"/>
  <c r="F12" i="1"/>
  <c r="O12" i="1" s="1"/>
  <c r="F13" i="1"/>
  <c r="O13" i="1" s="1"/>
  <c r="F14" i="1"/>
  <c r="O14" i="1" s="1"/>
  <c r="F15" i="1"/>
  <c r="O15" i="1" s="1"/>
  <c r="F16" i="1"/>
  <c r="O16" i="1" s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G3" i="1"/>
  <c r="P3" i="1" s="1"/>
  <c r="F3" i="1"/>
  <c r="W3" i="1" s="1"/>
  <c r="Y3" i="1" s="1"/>
  <c r="E3" i="1"/>
  <c r="H15" i="1"/>
  <c r="J15" i="1" s="1"/>
  <c r="H14" i="1"/>
  <c r="I14" i="1" s="1"/>
  <c r="H13" i="1"/>
  <c r="I13" i="1" s="1"/>
  <c r="H12" i="1"/>
  <c r="J12" i="1" s="1"/>
  <c r="H11" i="1"/>
  <c r="J11" i="1" s="1"/>
  <c r="H8" i="1"/>
  <c r="J8" i="1" s="1"/>
  <c r="H7" i="1"/>
  <c r="J7" i="1" s="1"/>
  <c r="H6" i="1"/>
  <c r="J6" i="1" s="1"/>
  <c r="H5" i="1"/>
  <c r="I5" i="1" s="1"/>
  <c r="H4" i="1"/>
  <c r="J4" i="1" s="1"/>
  <c r="H3" i="1"/>
  <c r="I3" i="1" s="1"/>
  <c r="Z3" i="1" l="1"/>
  <c r="AA3" i="1" s="1"/>
  <c r="P13" i="1"/>
  <c r="R13" i="1" s="1"/>
  <c r="R5" i="1"/>
  <c r="P5" i="1"/>
  <c r="J14" i="1"/>
  <c r="R14" i="1"/>
  <c r="A30" i="1"/>
  <c r="W26" i="1"/>
  <c r="Y26" i="1" s="1"/>
  <c r="W22" i="1"/>
  <c r="Y22" i="1" s="1"/>
  <c r="Z22" i="1" s="1"/>
  <c r="AA22" i="1" s="1"/>
  <c r="W18" i="1"/>
  <c r="Y18" i="1" s="1"/>
  <c r="W12" i="1"/>
  <c r="Y12" i="1" s="1"/>
  <c r="W8" i="1"/>
  <c r="Y8" i="1" s="1"/>
  <c r="Z8" i="1" s="1"/>
  <c r="AA8" i="1" s="1"/>
  <c r="W4" i="1"/>
  <c r="Y4" i="1" s="1"/>
  <c r="Z4" i="1" s="1"/>
  <c r="AA4" i="1" s="1"/>
  <c r="Z52" i="1"/>
  <c r="AA52" i="1" s="1"/>
  <c r="Z48" i="1"/>
  <c r="AA48" i="1" s="1"/>
  <c r="Z44" i="1"/>
  <c r="AA44" i="1" s="1"/>
  <c r="Z40" i="1"/>
  <c r="AA40" i="1" s="1"/>
  <c r="Z36" i="1"/>
  <c r="AA36" i="1" s="1"/>
  <c r="Z32" i="1"/>
  <c r="AA32" i="1" s="1"/>
  <c r="R6" i="1"/>
  <c r="Y69" i="1"/>
  <c r="Z69" i="1" s="1"/>
  <c r="AA69" i="1" s="1"/>
  <c r="Y65" i="1"/>
  <c r="Y61" i="1"/>
  <c r="Y57" i="1"/>
  <c r="Y53" i="1"/>
  <c r="W25" i="1"/>
  <c r="Y25" i="1" s="1"/>
  <c r="Z25" i="1" s="1"/>
  <c r="AA25" i="1" s="1"/>
  <c r="W21" i="1"/>
  <c r="Y21" i="1" s="1"/>
  <c r="Z21" i="1" s="1"/>
  <c r="AA21" i="1" s="1"/>
  <c r="W15" i="1"/>
  <c r="Y15" i="1" s="1"/>
  <c r="W11" i="1"/>
  <c r="Y11" i="1" s="1"/>
  <c r="W7" i="1"/>
  <c r="Y7" i="1" s="1"/>
  <c r="Z51" i="1"/>
  <c r="AA51" i="1" s="1"/>
  <c r="Z47" i="1"/>
  <c r="AA47" i="1" s="1"/>
  <c r="Z43" i="1"/>
  <c r="AA43" i="1" s="1"/>
  <c r="Z39" i="1"/>
  <c r="AA39" i="1" s="1"/>
  <c r="Z35" i="1"/>
  <c r="AA35" i="1" s="1"/>
  <c r="Z31" i="1"/>
  <c r="AA31" i="1" s="1"/>
  <c r="Q10" i="1"/>
  <c r="O10" i="1"/>
  <c r="Q6" i="1"/>
  <c r="O6" i="1"/>
  <c r="R11" i="1"/>
  <c r="P11" i="1"/>
  <c r="R7" i="1"/>
  <c r="P7" i="1"/>
  <c r="I15" i="1"/>
  <c r="I8" i="1"/>
  <c r="R3" i="1"/>
  <c r="Q18" i="1"/>
  <c r="W17" i="1"/>
  <c r="O17" i="1"/>
  <c r="W28" i="1"/>
  <c r="Y28" i="1" s="1"/>
  <c r="Z28" i="1" s="1"/>
  <c r="AA28" i="1" s="1"/>
  <c r="W24" i="1"/>
  <c r="Y24" i="1" s="1"/>
  <c r="W20" i="1"/>
  <c r="Y20" i="1" s="1"/>
  <c r="W14" i="1"/>
  <c r="Y14" i="1" s="1"/>
  <c r="Z14" i="1" s="1"/>
  <c r="AA14" i="1" s="1"/>
  <c r="W10" i="1"/>
  <c r="Y10" i="1" s="1"/>
  <c r="Z10" i="1" s="1"/>
  <c r="AA10" i="1" s="1"/>
  <c r="W6" i="1"/>
  <c r="Y6" i="1" s="1"/>
  <c r="Z50" i="1"/>
  <c r="AA50" i="1" s="1"/>
  <c r="Z46" i="1"/>
  <c r="AA46" i="1" s="1"/>
  <c r="Z42" i="1"/>
  <c r="AA42" i="1" s="1"/>
  <c r="Z38" i="1"/>
  <c r="AA38" i="1" s="1"/>
  <c r="Z34" i="1"/>
  <c r="AA34" i="1" s="1"/>
  <c r="Q3" i="1"/>
  <c r="S3" i="1" s="1"/>
  <c r="O3" i="1"/>
  <c r="R10" i="1"/>
  <c r="P10" i="1"/>
  <c r="I11" i="1"/>
  <c r="I4" i="1"/>
  <c r="J5" i="1"/>
  <c r="Z65" i="1"/>
  <c r="AA65" i="1" s="1"/>
  <c r="W27" i="1"/>
  <c r="Y27" i="1" s="1"/>
  <c r="W23" i="1"/>
  <c r="Y23" i="1" s="1"/>
  <c r="Z23" i="1" s="1"/>
  <c r="AA23" i="1" s="1"/>
  <c r="W19" i="1"/>
  <c r="Y19" i="1" s="1"/>
  <c r="Z19" i="1" s="1"/>
  <c r="AA19" i="1" s="1"/>
  <c r="W13" i="1"/>
  <c r="Y13" i="1" s="1"/>
  <c r="Z13" i="1" s="1"/>
  <c r="AA13" i="1" s="1"/>
  <c r="W9" i="1"/>
  <c r="Y9" i="1" s="1"/>
  <c r="Z9" i="1" s="1"/>
  <c r="AA9" i="1" s="1"/>
  <c r="W5" i="1"/>
  <c r="Y5" i="1" s="1"/>
  <c r="Z77" i="1"/>
  <c r="AA77" i="1" s="1"/>
  <c r="Z49" i="1"/>
  <c r="AA49" i="1" s="1"/>
  <c r="Z45" i="1"/>
  <c r="AA45" i="1" s="1"/>
  <c r="Z41" i="1"/>
  <c r="AA41" i="1" s="1"/>
  <c r="Z37" i="1"/>
  <c r="AA37" i="1" s="1"/>
  <c r="Z33" i="1"/>
  <c r="AA33" i="1" s="1"/>
  <c r="O7" i="7"/>
  <c r="W16" i="1"/>
  <c r="Y16" i="1" s="1"/>
  <c r="Y17" i="1"/>
  <c r="Z17" i="1"/>
  <c r="AA17" i="1" s="1"/>
  <c r="Y90" i="1"/>
  <c r="Z93" i="1"/>
  <c r="AA93" i="1" s="1"/>
  <c r="Y91" i="1"/>
  <c r="Z92" i="1"/>
  <c r="AA92" i="1" s="1"/>
  <c r="Z90" i="1"/>
  <c r="AA90" i="1" s="1"/>
  <c r="Y93" i="1"/>
  <c r="A93" i="1"/>
  <c r="Z91" i="1"/>
  <c r="AA91" i="1" s="1"/>
  <c r="A90" i="1"/>
  <c r="Y92" i="1"/>
  <c r="Y86" i="1"/>
  <c r="Y74" i="1"/>
  <c r="Z87" i="1"/>
  <c r="AA87" i="1" s="1"/>
  <c r="Y87" i="1"/>
  <c r="Y79" i="1"/>
  <c r="A81" i="1"/>
  <c r="Y89" i="1"/>
  <c r="Z89" i="1" s="1"/>
  <c r="AA89" i="1" s="1"/>
  <c r="Y85" i="1"/>
  <c r="Z85" i="1" s="1"/>
  <c r="AA85" i="1" s="1"/>
  <c r="Y81" i="1"/>
  <c r="Z81" i="1" s="1"/>
  <c r="AA81" i="1" s="1"/>
  <c r="Y77" i="1"/>
  <c r="Z86" i="1"/>
  <c r="AA86" i="1" s="1"/>
  <c r="Y82" i="1"/>
  <c r="Z82" i="1" s="1"/>
  <c r="AA82" i="1" s="1"/>
  <c r="Y78" i="1"/>
  <c r="Y83" i="1"/>
  <c r="Z83" i="1" s="1"/>
  <c r="AA83" i="1" s="1"/>
  <c r="Y75" i="1"/>
  <c r="Y88" i="1"/>
  <c r="Y84" i="1"/>
  <c r="Y80" i="1"/>
  <c r="Z80" i="1" s="1"/>
  <c r="AA80" i="1" s="1"/>
  <c r="Y76" i="1"/>
  <c r="A74" i="1"/>
  <c r="A87" i="1"/>
  <c r="A83" i="1"/>
  <c r="A79" i="1"/>
  <c r="A75" i="1"/>
  <c r="Y73" i="1"/>
  <c r="Z73" i="1" s="1"/>
  <c r="AA73" i="1" s="1"/>
  <c r="Z88" i="1"/>
  <c r="AA88" i="1" s="1"/>
  <c r="Z84" i="1"/>
  <c r="AA84" i="1" s="1"/>
  <c r="Z76" i="1"/>
  <c r="AA76" i="1" s="1"/>
  <c r="A86" i="1"/>
  <c r="A78" i="1"/>
  <c r="A55" i="1"/>
  <c r="Y66" i="1"/>
  <c r="Z66" i="1" s="1"/>
  <c r="AA66" i="1" s="1"/>
  <c r="Y58" i="1"/>
  <c r="A61" i="1"/>
  <c r="Y71" i="1"/>
  <c r="Z71" i="1" s="1"/>
  <c r="AA71" i="1" s="1"/>
  <c r="Y67" i="1"/>
  <c r="Z67" i="1" s="1"/>
  <c r="AA67" i="1" s="1"/>
  <c r="Y63" i="1"/>
  <c r="Z63" i="1" s="1"/>
  <c r="AA63" i="1" s="1"/>
  <c r="Y59" i="1"/>
  <c r="Y70" i="1"/>
  <c r="Z70" i="1" s="1"/>
  <c r="AA70" i="1" s="1"/>
  <c r="Y62" i="1"/>
  <c r="A65" i="1"/>
  <c r="Y72" i="1"/>
  <c r="Z72" i="1" s="1"/>
  <c r="AA72" i="1" s="1"/>
  <c r="Y68" i="1"/>
  <c r="Y64" i="1"/>
  <c r="Z64" i="1" s="1"/>
  <c r="AA64" i="1" s="1"/>
  <c r="Y60" i="1"/>
  <c r="A66" i="1"/>
  <c r="Z62" i="1"/>
  <c r="AA62" i="1" s="1"/>
  <c r="A71" i="1"/>
  <c r="A67" i="1"/>
  <c r="A63" i="1"/>
  <c r="Z68" i="1"/>
  <c r="AA68" i="1" s="1"/>
  <c r="Z60" i="1"/>
  <c r="AA60" i="1" s="1"/>
  <c r="Z53" i="1"/>
  <c r="AA53" i="1" s="1"/>
  <c r="Z59" i="1"/>
  <c r="AA59" i="1" s="1"/>
  <c r="A58" i="1"/>
  <c r="Z57" i="1"/>
  <c r="AA57" i="1" s="1"/>
  <c r="Y56" i="1"/>
  <c r="Y55" i="1"/>
  <c r="Y54" i="1"/>
  <c r="A56" i="1"/>
  <c r="A54" i="1"/>
  <c r="S40" i="1"/>
  <c r="S32" i="1"/>
  <c r="S44" i="1"/>
  <c r="S36" i="1"/>
  <c r="S52" i="1"/>
  <c r="R28" i="1"/>
  <c r="Q28" i="1"/>
  <c r="R27" i="1"/>
  <c r="R25" i="1"/>
  <c r="R24" i="1"/>
  <c r="Q24" i="1"/>
  <c r="Q23" i="1"/>
  <c r="Q22" i="1"/>
  <c r="R20" i="1"/>
  <c r="Q20" i="1"/>
  <c r="Q19" i="1"/>
  <c r="I7" i="1"/>
  <c r="J3" i="1"/>
  <c r="J13" i="1"/>
  <c r="Q89" i="1"/>
  <c r="Q81" i="1"/>
  <c r="R75" i="1"/>
  <c r="S75" i="1" s="1"/>
  <c r="R67" i="1"/>
  <c r="S67" i="1" s="1"/>
  <c r="R58" i="1"/>
  <c r="S58" i="1" s="1"/>
  <c r="I12" i="1"/>
  <c r="Q61" i="1"/>
  <c r="S61" i="1" s="1"/>
  <c r="Q56" i="1"/>
  <c r="S56" i="1" s="1"/>
  <c r="Q48" i="1"/>
  <c r="S48" i="1" s="1"/>
  <c r="R19" i="1"/>
  <c r="S10" i="1"/>
  <c r="I6" i="1"/>
  <c r="J16" i="1"/>
  <c r="Q93" i="1"/>
  <c r="S93" i="1" s="1"/>
  <c r="R92" i="1"/>
  <c r="Q91" i="1"/>
  <c r="S91" i="1" s="1"/>
  <c r="S87" i="1"/>
  <c r="Q86" i="1"/>
  <c r="R84" i="1"/>
  <c r="Q83" i="1"/>
  <c r="S83" i="1" s="1"/>
  <c r="S79" i="1"/>
  <c r="Q78" i="1"/>
  <c r="R70" i="1"/>
  <c r="S70" i="1" s="1"/>
  <c r="R62" i="1"/>
  <c r="S62" i="1" s="1"/>
  <c r="S59" i="1"/>
  <c r="R55" i="1"/>
  <c r="S55" i="1" s="1"/>
  <c r="R53" i="1"/>
  <c r="Q51" i="1"/>
  <c r="S51" i="1" s="1"/>
  <c r="R47" i="1"/>
  <c r="S47" i="1" s="1"/>
  <c r="R45" i="1"/>
  <c r="Q43" i="1"/>
  <c r="S43" i="1" s="1"/>
  <c r="R39" i="1"/>
  <c r="S39" i="1" s="1"/>
  <c r="R37" i="1"/>
  <c r="Q35" i="1"/>
  <c r="S35" i="1" s="1"/>
  <c r="R31" i="1"/>
  <c r="S31" i="1" s="1"/>
  <c r="Q27" i="1"/>
  <c r="R23" i="1"/>
  <c r="S23" i="1" s="1"/>
  <c r="R21" i="1"/>
  <c r="R9" i="1"/>
  <c r="Q69" i="1"/>
  <c r="Q77" i="1"/>
  <c r="S77" i="1" s="1"/>
  <c r="S71" i="1"/>
  <c r="S63" i="1"/>
  <c r="Q11" i="1"/>
  <c r="S11" i="1" s="1"/>
  <c r="S6" i="1"/>
  <c r="Q15" i="1"/>
  <c r="Q7" i="1"/>
  <c r="S7" i="1" s="1"/>
  <c r="Q16" i="1"/>
  <c r="Q12" i="1"/>
  <c r="Q8" i="1"/>
  <c r="Q4" i="1"/>
  <c r="Q13" i="1"/>
  <c r="Q9" i="1"/>
  <c r="Q5" i="1"/>
  <c r="S5" i="1" s="1"/>
  <c r="R15" i="1"/>
  <c r="Q14" i="1"/>
  <c r="S14" i="1" s="1"/>
  <c r="R16" i="1"/>
  <c r="R12" i="1"/>
  <c r="R8" i="1"/>
  <c r="R4" i="1"/>
  <c r="R18" i="1"/>
  <c r="S18" i="1" s="1"/>
  <c r="Q57" i="1"/>
  <c r="S57" i="1" s="1"/>
  <c r="R54" i="1"/>
  <c r="S54" i="1" s="1"/>
  <c r="Q53" i="1"/>
  <c r="R50" i="1"/>
  <c r="S50" i="1" s="1"/>
  <c r="Q49" i="1"/>
  <c r="S49" i="1" s="1"/>
  <c r="R46" i="1"/>
  <c r="S46" i="1" s="1"/>
  <c r="Q45" i="1"/>
  <c r="R42" i="1"/>
  <c r="S42" i="1" s="1"/>
  <c r="Q41" i="1"/>
  <c r="S41" i="1" s="1"/>
  <c r="R38" i="1"/>
  <c r="S38" i="1" s="1"/>
  <c r="Q37" i="1"/>
  <c r="R34" i="1"/>
  <c r="S34" i="1" s="1"/>
  <c r="Q33" i="1"/>
  <c r="S33" i="1" s="1"/>
  <c r="R30" i="1"/>
  <c r="S30" i="1" s="1"/>
  <c r="R26" i="1"/>
  <c r="S26" i="1" s="1"/>
  <c r="Q25" i="1"/>
  <c r="S25" i="1" s="1"/>
  <c r="R22" i="1"/>
  <c r="S22" i="1" s="1"/>
  <c r="Q21" i="1"/>
  <c r="J19" i="1"/>
  <c r="I19" i="1"/>
  <c r="R85" i="1"/>
  <c r="S85" i="1" s="1"/>
  <c r="R81" i="1"/>
  <c r="Q92" i="1"/>
  <c r="I91" i="1"/>
  <c r="Q88" i="1"/>
  <c r="S88" i="1" s="1"/>
  <c r="I87" i="1"/>
  <c r="Q84" i="1"/>
  <c r="I83" i="1"/>
  <c r="Q80" i="1"/>
  <c r="S80" i="1" s="1"/>
  <c r="I79" i="1"/>
  <c r="Q76" i="1"/>
  <c r="S76" i="1" s="1"/>
  <c r="I75" i="1"/>
  <c r="Q72" i="1"/>
  <c r="S72" i="1" s="1"/>
  <c r="I71" i="1"/>
  <c r="Q68" i="1"/>
  <c r="S68" i="1" s="1"/>
  <c r="I67" i="1"/>
  <c r="Q64" i="1"/>
  <c r="S64" i="1" s="1"/>
  <c r="I63" i="1"/>
  <c r="Q60" i="1"/>
  <c r="S60" i="1" s="1"/>
  <c r="I59" i="1"/>
  <c r="R17" i="1"/>
  <c r="Q17" i="1"/>
  <c r="I90" i="1"/>
  <c r="J90" i="1"/>
  <c r="I86" i="1"/>
  <c r="J86" i="1"/>
  <c r="I82" i="1"/>
  <c r="J82" i="1"/>
  <c r="I78" i="1"/>
  <c r="J78" i="1"/>
  <c r="I74" i="1"/>
  <c r="J74" i="1"/>
  <c r="I70" i="1"/>
  <c r="J70" i="1"/>
  <c r="I66" i="1"/>
  <c r="J66" i="1"/>
  <c r="I62" i="1"/>
  <c r="J62" i="1"/>
  <c r="J55" i="1"/>
  <c r="I55" i="1"/>
  <c r="J51" i="1"/>
  <c r="I51" i="1"/>
  <c r="J47" i="1"/>
  <c r="I47" i="1"/>
  <c r="J43" i="1"/>
  <c r="I43" i="1"/>
  <c r="J39" i="1"/>
  <c r="I39" i="1"/>
  <c r="J35" i="1"/>
  <c r="I35" i="1"/>
  <c r="J31" i="1"/>
  <c r="I31" i="1"/>
  <c r="J27" i="1"/>
  <c r="I27" i="1"/>
  <c r="J23" i="1"/>
  <c r="I23" i="1"/>
  <c r="R89" i="1"/>
  <c r="R73" i="1"/>
  <c r="S73" i="1" s="1"/>
  <c r="R69" i="1"/>
  <c r="R65" i="1"/>
  <c r="S65" i="1" s="1"/>
  <c r="S90" i="1"/>
  <c r="S86" i="1"/>
  <c r="S82" i="1"/>
  <c r="S78" i="1"/>
  <c r="S74" i="1"/>
  <c r="S66" i="1"/>
  <c r="J58" i="1"/>
  <c r="J54" i="1"/>
  <c r="J50" i="1"/>
  <c r="J46" i="1"/>
  <c r="J42" i="1"/>
  <c r="J38" i="1"/>
  <c r="J34" i="1"/>
  <c r="J30" i="1"/>
  <c r="J26" i="1"/>
  <c r="J22" i="1"/>
  <c r="J18" i="1"/>
  <c r="S37" i="1" l="1"/>
  <c r="S13" i="1"/>
  <c r="S27" i="1"/>
  <c r="AB44" i="1"/>
  <c r="AC44" i="1" s="1"/>
  <c r="AD44" i="1" s="1"/>
  <c r="Z24" i="1"/>
  <c r="AA24" i="1" s="1"/>
  <c r="Z27" i="1"/>
  <c r="AA27" i="1" s="1"/>
  <c r="AB27" i="1" s="1"/>
  <c r="AC27" i="1" s="1"/>
  <c r="AD27" i="1" s="1"/>
  <c r="AB62" i="1"/>
  <c r="AC62" i="1" s="1"/>
  <c r="AD62" i="1" s="1"/>
  <c r="AB71" i="1"/>
  <c r="AC71" i="1" s="1"/>
  <c r="AD71" i="1" s="1"/>
  <c r="AB91" i="1"/>
  <c r="AC91" i="1" s="1"/>
  <c r="AD91" i="1" s="1"/>
  <c r="AB17" i="1"/>
  <c r="AC17" i="1" s="1"/>
  <c r="AD17" i="1" s="1"/>
  <c r="AB38" i="1"/>
  <c r="AC38" i="1" s="1"/>
  <c r="AD38" i="1" s="1"/>
  <c r="AB47" i="1"/>
  <c r="AC47" i="1" s="1"/>
  <c r="AD47" i="1" s="1"/>
  <c r="AB48" i="1"/>
  <c r="AC48" i="1" s="1"/>
  <c r="AD48" i="1" s="1"/>
  <c r="Z20" i="1"/>
  <c r="AA20" i="1" s="1"/>
  <c r="Z18" i="1"/>
  <c r="AA18" i="1" s="1"/>
  <c r="AB18" i="1" s="1"/>
  <c r="AC18" i="1" s="1"/>
  <c r="AD18" i="1" s="1"/>
  <c r="Z7" i="1"/>
  <c r="AA7" i="1" s="1"/>
  <c r="Z5" i="1"/>
  <c r="AA5" i="1" s="1"/>
  <c r="AB5" i="1" s="1"/>
  <c r="AC5" i="1" s="1"/>
  <c r="AD5" i="1" s="1"/>
  <c r="Z6" i="1"/>
  <c r="AA6" i="1" s="1"/>
  <c r="AB59" i="1"/>
  <c r="AC59" i="1" s="1"/>
  <c r="AD59" i="1" s="1"/>
  <c r="AB88" i="1"/>
  <c r="AC88" i="1" s="1"/>
  <c r="AD88" i="1" s="1"/>
  <c r="AB89" i="1"/>
  <c r="AC89" i="1" s="1"/>
  <c r="AD89" i="1" s="1"/>
  <c r="AB45" i="1"/>
  <c r="AC45" i="1" s="1"/>
  <c r="AD45" i="1" s="1"/>
  <c r="AB35" i="1"/>
  <c r="AC35" i="1" s="1"/>
  <c r="AD35" i="1" s="1"/>
  <c r="AB36" i="1"/>
  <c r="AC36" i="1" s="1"/>
  <c r="AD36" i="1" s="1"/>
  <c r="Z11" i="1"/>
  <c r="AA11" i="1" s="1"/>
  <c r="AB11" i="1" s="1"/>
  <c r="AC11" i="1" s="1"/>
  <c r="AD11" i="1" s="1"/>
  <c r="Z12" i="1"/>
  <c r="AA12" i="1" s="1"/>
  <c r="AB53" i="1"/>
  <c r="AC53" i="1" s="1"/>
  <c r="AD53" i="1" s="1"/>
  <c r="AB73" i="1"/>
  <c r="AC73" i="1" s="1"/>
  <c r="AD73" i="1" s="1"/>
  <c r="AB83" i="1"/>
  <c r="AC83" i="1" s="1"/>
  <c r="AD83" i="1" s="1"/>
  <c r="AB33" i="1"/>
  <c r="AC33" i="1" s="1"/>
  <c r="AD33" i="1" s="1"/>
  <c r="AB46" i="1"/>
  <c r="AC46" i="1" s="1"/>
  <c r="AD46" i="1" s="1"/>
  <c r="AB40" i="1"/>
  <c r="AC40" i="1" s="1"/>
  <c r="AD40" i="1" s="1"/>
  <c r="Z15" i="1"/>
  <c r="AA15" i="1" s="1"/>
  <c r="Z26" i="1"/>
  <c r="AA26" i="1" s="1"/>
  <c r="AB26" i="1" s="1"/>
  <c r="AC26" i="1" s="1"/>
  <c r="AD26" i="1" s="1"/>
  <c r="S84" i="1"/>
  <c r="S81" i="1"/>
  <c r="S24" i="1"/>
  <c r="S28" i="1"/>
  <c r="O10" i="7"/>
  <c r="O13" i="7"/>
  <c r="Z16" i="1"/>
  <c r="AA16" i="1" s="1"/>
  <c r="S17" i="1"/>
  <c r="S92" i="1"/>
  <c r="S89" i="1"/>
  <c r="S69" i="1"/>
  <c r="S53" i="1"/>
  <c r="S45" i="1"/>
  <c r="S21" i="1"/>
  <c r="S20" i="1"/>
  <c r="S19" i="1"/>
  <c r="K3" i="1"/>
  <c r="AB81" i="1" s="1"/>
  <c r="AC81" i="1" s="1"/>
  <c r="AD81" i="1" s="1"/>
  <c r="T70" i="1"/>
  <c r="U70" i="1" s="1"/>
  <c r="T53" i="1"/>
  <c r="U53" i="1" s="1"/>
  <c r="T66" i="1"/>
  <c r="U66" i="1" s="1"/>
  <c r="L19" i="1"/>
  <c r="M19" i="1" s="1"/>
  <c r="S9" i="1"/>
  <c r="T75" i="1"/>
  <c r="U75" i="1" s="1"/>
  <c r="L30" i="1"/>
  <c r="M30" i="1" s="1"/>
  <c r="T81" i="1"/>
  <c r="U81" i="1" s="1"/>
  <c r="L86" i="1"/>
  <c r="M86" i="1" s="1"/>
  <c r="T45" i="1"/>
  <c r="U45" i="1" s="1"/>
  <c r="L16" i="1"/>
  <c r="M16" i="1" s="1"/>
  <c r="S15" i="1"/>
  <c r="S8" i="1"/>
  <c r="T8" i="1" s="1"/>
  <c r="U8" i="1" s="1"/>
  <c r="S12" i="1"/>
  <c r="S16" i="1"/>
  <c r="S4" i="1"/>
  <c r="L55" i="1" l="1"/>
  <c r="M55" i="1" s="1"/>
  <c r="AB16" i="1"/>
  <c r="AC16" i="1" s="1"/>
  <c r="AD16" i="1" s="1"/>
  <c r="AB15" i="1"/>
  <c r="AC15" i="1" s="1"/>
  <c r="AD15" i="1" s="1"/>
  <c r="AB49" i="1"/>
  <c r="AC49" i="1" s="1"/>
  <c r="AD49" i="1" s="1"/>
  <c r="AB80" i="1"/>
  <c r="AC80" i="1" s="1"/>
  <c r="AD80" i="1" s="1"/>
  <c r="AB12" i="1"/>
  <c r="AC12" i="1" s="1"/>
  <c r="AD12" i="1" s="1"/>
  <c r="AB51" i="1"/>
  <c r="AC51" i="1" s="1"/>
  <c r="AD51" i="1" s="1"/>
  <c r="AB87" i="1"/>
  <c r="AC87" i="1" s="1"/>
  <c r="AD87" i="1" s="1"/>
  <c r="AB72" i="1"/>
  <c r="AC72" i="1" s="1"/>
  <c r="AD72" i="1" s="1"/>
  <c r="AB7" i="1"/>
  <c r="AC7" i="1" s="1"/>
  <c r="AD7" i="1" s="1"/>
  <c r="AB32" i="1"/>
  <c r="AC32" i="1" s="1"/>
  <c r="AD32" i="1" s="1"/>
  <c r="AB41" i="1"/>
  <c r="AC41" i="1" s="1"/>
  <c r="AD41" i="1" s="1"/>
  <c r="AB84" i="1"/>
  <c r="AC84" i="1" s="1"/>
  <c r="AD84" i="1" s="1"/>
  <c r="AB68" i="1"/>
  <c r="AC68" i="1" s="1"/>
  <c r="AD68" i="1" s="1"/>
  <c r="AB69" i="1"/>
  <c r="AC69" i="1" s="1"/>
  <c r="AD69" i="1" s="1"/>
  <c r="AB65" i="1"/>
  <c r="AC65" i="1" s="1"/>
  <c r="AD65" i="1" s="1"/>
  <c r="AB76" i="1"/>
  <c r="AC76" i="1" s="1"/>
  <c r="AD76" i="1" s="1"/>
  <c r="AB60" i="1"/>
  <c r="AC60" i="1" s="1"/>
  <c r="AD60" i="1" s="1"/>
  <c r="AB9" i="1"/>
  <c r="AC9" i="1" s="1"/>
  <c r="AD9" i="1" s="1"/>
  <c r="AB85" i="1"/>
  <c r="AC85" i="1" s="1"/>
  <c r="AD85" i="1" s="1"/>
  <c r="AB19" i="1"/>
  <c r="AC19" i="1" s="1"/>
  <c r="AD19" i="1" s="1"/>
  <c r="AB43" i="1"/>
  <c r="AC43" i="1" s="1"/>
  <c r="AD43" i="1" s="1"/>
  <c r="AB77" i="1"/>
  <c r="AC77" i="1" s="1"/>
  <c r="AD77" i="1" s="1"/>
  <c r="AB66" i="1"/>
  <c r="AC66" i="1" s="1"/>
  <c r="AD66" i="1" s="1"/>
  <c r="AB57" i="1"/>
  <c r="AC57" i="1" s="1"/>
  <c r="AD57" i="1" s="1"/>
  <c r="AB22" i="1"/>
  <c r="AC22" i="1" s="1"/>
  <c r="AD22" i="1" s="1"/>
  <c r="AB28" i="1"/>
  <c r="AC28" i="1" s="1"/>
  <c r="AD28" i="1" s="1"/>
  <c r="AB21" i="1"/>
  <c r="AC21" i="1" s="1"/>
  <c r="AD21" i="1" s="1"/>
  <c r="T26" i="1"/>
  <c r="U26" i="1" s="1"/>
  <c r="L98" i="1"/>
  <c r="M98" i="1" s="1"/>
  <c r="L118" i="1"/>
  <c r="M118" i="1" s="1"/>
  <c r="L158" i="1"/>
  <c r="M158" i="1" s="1"/>
  <c r="L100" i="1"/>
  <c r="M100" i="1" s="1"/>
  <c r="L145" i="1"/>
  <c r="M145" i="1" s="1"/>
  <c r="T121" i="1"/>
  <c r="U121" i="1" s="1"/>
  <c r="L172" i="1"/>
  <c r="M172" i="1" s="1"/>
  <c r="L162" i="1"/>
  <c r="M162" i="1" s="1"/>
  <c r="L160" i="1"/>
  <c r="M160" i="1" s="1"/>
  <c r="L137" i="1"/>
  <c r="M137" i="1" s="1"/>
  <c r="L126" i="1"/>
  <c r="M126" i="1" s="1"/>
  <c r="L153" i="1"/>
  <c r="M153" i="1" s="1"/>
  <c r="L129" i="1"/>
  <c r="M129" i="1" s="1"/>
  <c r="L124" i="1"/>
  <c r="M124" i="1" s="1"/>
  <c r="L113" i="1"/>
  <c r="M113" i="1" s="1"/>
  <c r="L102" i="1"/>
  <c r="M102" i="1" s="1"/>
  <c r="T101" i="1"/>
  <c r="U101" i="1" s="1"/>
  <c r="L105" i="1"/>
  <c r="M105" i="1" s="1"/>
  <c r="L101" i="1"/>
  <c r="M101" i="1" s="1"/>
  <c r="L96" i="1"/>
  <c r="M96" i="1" s="1"/>
  <c r="L154" i="1"/>
  <c r="M154" i="1" s="1"/>
  <c r="L169" i="1"/>
  <c r="M169" i="1" s="1"/>
  <c r="L171" i="1"/>
  <c r="M171" i="1" s="1"/>
  <c r="L175" i="1"/>
  <c r="M175" i="1" s="1"/>
  <c r="L159" i="1"/>
  <c r="M159" i="1" s="1"/>
  <c r="L165" i="1"/>
  <c r="M165" i="1" s="1"/>
  <c r="L138" i="1"/>
  <c r="M138" i="1" s="1"/>
  <c r="L136" i="1"/>
  <c r="M136" i="1" s="1"/>
  <c r="T115" i="1"/>
  <c r="U115" i="1" s="1"/>
  <c r="L119" i="1"/>
  <c r="M119" i="1" s="1"/>
  <c r="L107" i="1"/>
  <c r="M107" i="1" s="1"/>
  <c r="T153" i="1"/>
  <c r="U153" i="1" s="1"/>
  <c r="L114" i="1"/>
  <c r="M114" i="1" s="1"/>
  <c r="L135" i="1"/>
  <c r="M135" i="1" s="1"/>
  <c r="L174" i="1"/>
  <c r="M174" i="1" s="1"/>
  <c r="L170" i="1"/>
  <c r="M170" i="1" s="1"/>
  <c r="L117" i="1"/>
  <c r="M117" i="1" s="1"/>
  <c r="L94" i="1"/>
  <c r="M94" i="1" s="1"/>
  <c r="L152" i="1"/>
  <c r="M152" i="1" s="1"/>
  <c r="L97" i="1"/>
  <c r="M97" i="1" s="1"/>
  <c r="L133" i="1"/>
  <c r="M133" i="1" s="1"/>
  <c r="L141" i="1"/>
  <c r="M141" i="1" s="1"/>
  <c r="L116" i="1"/>
  <c r="M116" i="1" s="1"/>
  <c r="L109" i="1"/>
  <c r="M109" i="1" s="1"/>
  <c r="L151" i="1"/>
  <c r="M151" i="1" s="1"/>
  <c r="L130" i="1"/>
  <c r="M130" i="1" s="1"/>
  <c r="T113" i="1"/>
  <c r="U113" i="1" s="1"/>
  <c r="T135" i="1"/>
  <c r="U135" i="1" s="1"/>
  <c r="L125" i="1"/>
  <c r="M125" i="1" s="1"/>
  <c r="L106" i="1"/>
  <c r="M106" i="1" s="1"/>
  <c r="L104" i="1"/>
  <c r="M104" i="1" s="1"/>
  <c r="L140" i="1"/>
  <c r="M140" i="1" s="1"/>
  <c r="L163" i="1"/>
  <c r="M163" i="1" s="1"/>
  <c r="L161" i="1"/>
  <c r="M161" i="1" s="1"/>
  <c r="L167" i="1"/>
  <c r="M167" i="1" s="1"/>
  <c r="L173" i="1"/>
  <c r="M173" i="1" s="1"/>
  <c r="L146" i="1"/>
  <c r="M146" i="1" s="1"/>
  <c r="L132" i="1"/>
  <c r="M132" i="1" s="1"/>
  <c r="L144" i="1"/>
  <c r="M144" i="1" s="1"/>
  <c r="L149" i="1"/>
  <c r="M149" i="1" s="1"/>
  <c r="L127" i="1"/>
  <c r="M127" i="1" s="1"/>
  <c r="L122" i="1"/>
  <c r="M122" i="1" s="1"/>
  <c r="AB122" i="1"/>
  <c r="AC122" i="1" s="1"/>
  <c r="AD122" i="1" s="1"/>
  <c r="L164" i="1"/>
  <c r="M164" i="1" s="1"/>
  <c r="L131" i="1"/>
  <c r="M131" i="1" s="1"/>
  <c r="T168" i="1"/>
  <c r="U168" i="1" s="1"/>
  <c r="L139" i="1"/>
  <c r="M139" i="1" s="1"/>
  <c r="L108" i="1"/>
  <c r="M108" i="1" s="1"/>
  <c r="L168" i="1"/>
  <c r="M168" i="1" s="1"/>
  <c r="L150" i="1"/>
  <c r="M150" i="1" s="1"/>
  <c r="L143" i="1"/>
  <c r="M143" i="1" s="1"/>
  <c r="L110" i="1"/>
  <c r="M110" i="1" s="1"/>
  <c r="L95" i="1"/>
  <c r="M95" i="1" s="1"/>
  <c r="L128" i="1"/>
  <c r="M128" i="1" s="1"/>
  <c r="L157" i="1"/>
  <c r="M157" i="1" s="1"/>
  <c r="L142" i="1"/>
  <c r="M142" i="1" s="1"/>
  <c r="L111" i="1"/>
  <c r="M111" i="1" s="1"/>
  <c r="L166" i="1"/>
  <c r="M166" i="1" s="1"/>
  <c r="L112" i="1"/>
  <c r="M112" i="1" s="1"/>
  <c r="L123" i="1"/>
  <c r="M123" i="1" s="1"/>
  <c r="L103" i="1"/>
  <c r="M103" i="1" s="1"/>
  <c r="L121" i="1"/>
  <c r="M121" i="1" s="1"/>
  <c r="L120" i="1"/>
  <c r="M120" i="1" s="1"/>
  <c r="L156" i="1"/>
  <c r="M156" i="1" s="1"/>
  <c r="L134" i="1"/>
  <c r="M134" i="1" s="1"/>
  <c r="L155" i="1"/>
  <c r="M155" i="1" s="1"/>
  <c r="L147" i="1"/>
  <c r="M147" i="1" s="1"/>
  <c r="L115" i="1"/>
  <c r="M115" i="1" s="1"/>
  <c r="L148" i="1"/>
  <c r="M148" i="1" s="1"/>
  <c r="L99" i="1"/>
  <c r="M99" i="1" s="1"/>
  <c r="T130" i="1"/>
  <c r="U130" i="1" s="1"/>
  <c r="AB121" i="1"/>
  <c r="AC121" i="1" s="1"/>
  <c r="AD121" i="1" s="1"/>
  <c r="AB133" i="1"/>
  <c r="AC133" i="1" s="1"/>
  <c r="AD133" i="1" s="1"/>
  <c r="T173" i="1"/>
  <c r="U173" i="1" s="1"/>
  <c r="AB106" i="1"/>
  <c r="AC106" i="1" s="1"/>
  <c r="AD106" i="1" s="1"/>
  <c r="AB148" i="1"/>
  <c r="AC148" i="1" s="1"/>
  <c r="AD148" i="1" s="1"/>
  <c r="AB127" i="1"/>
  <c r="AC127" i="1" s="1"/>
  <c r="AD127" i="1" s="1"/>
  <c r="AB152" i="1"/>
  <c r="AC152" i="1" s="1"/>
  <c r="AD152" i="1" s="1"/>
  <c r="T171" i="1"/>
  <c r="U171" i="1" s="1"/>
  <c r="AB107" i="1"/>
  <c r="AC107" i="1" s="1"/>
  <c r="AD107" i="1" s="1"/>
  <c r="AB138" i="1"/>
  <c r="AC138" i="1" s="1"/>
  <c r="AD138" i="1" s="1"/>
  <c r="AB160" i="1"/>
  <c r="AC160" i="1" s="1"/>
  <c r="AD160" i="1" s="1"/>
  <c r="AB102" i="1"/>
  <c r="AC102" i="1" s="1"/>
  <c r="AD102" i="1" s="1"/>
  <c r="T108" i="1"/>
  <c r="U108" i="1" s="1"/>
  <c r="T128" i="1"/>
  <c r="U128" i="1" s="1"/>
  <c r="T150" i="1"/>
  <c r="U150" i="1" s="1"/>
  <c r="T96" i="1"/>
  <c r="U96" i="1" s="1"/>
  <c r="AB151" i="1"/>
  <c r="AC151" i="1" s="1"/>
  <c r="AD151" i="1" s="1"/>
  <c r="T144" i="1"/>
  <c r="U144" i="1" s="1"/>
  <c r="AB117" i="1"/>
  <c r="AC117" i="1" s="1"/>
  <c r="AD117" i="1" s="1"/>
  <c r="T154" i="1"/>
  <c r="U154" i="1" s="1"/>
  <c r="AB171" i="1"/>
  <c r="AC171" i="1" s="1"/>
  <c r="AD171" i="1" s="1"/>
  <c r="T156" i="1"/>
  <c r="U156" i="1" s="1"/>
  <c r="AB147" i="1"/>
  <c r="AC147" i="1" s="1"/>
  <c r="AD147" i="1" s="1"/>
  <c r="T104" i="1"/>
  <c r="U104" i="1" s="1"/>
  <c r="AB113" i="1"/>
  <c r="AC113" i="1" s="1"/>
  <c r="AD113" i="1" s="1"/>
  <c r="AB120" i="1"/>
  <c r="AC120" i="1" s="1"/>
  <c r="AD120" i="1" s="1"/>
  <c r="T166" i="1"/>
  <c r="U166" i="1" s="1"/>
  <c r="AB132" i="1"/>
  <c r="AC132" i="1" s="1"/>
  <c r="AD132" i="1" s="1"/>
  <c r="T126" i="1"/>
  <c r="U126" i="1" s="1"/>
  <c r="T161" i="1"/>
  <c r="U161" i="1" s="1"/>
  <c r="AB111" i="1"/>
  <c r="AC111" i="1" s="1"/>
  <c r="AD111" i="1" s="1"/>
  <c r="T124" i="1"/>
  <c r="U124" i="1" s="1"/>
  <c r="AB98" i="1"/>
  <c r="AC98" i="1" s="1"/>
  <c r="AD98" i="1" s="1"/>
  <c r="T118" i="1"/>
  <c r="U118" i="1" s="1"/>
  <c r="T159" i="1"/>
  <c r="U159" i="1" s="1"/>
  <c r="T175" i="1"/>
  <c r="U175" i="1" s="1"/>
  <c r="AB158" i="1"/>
  <c r="AC158" i="1" s="1"/>
  <c r="AD158" i="1" s="1"/>
  <c r="AB136" i="1"/>
  <c r="AC136" i="1" s="1"/>
  <c r="AD136" i="1" s="1"/>
  <c r="T172" i="1"/>
  <c r="U172" i="1" s="1"/>
  <c r="AB124" i="1"/>
  <c r="AC124" i="1" s="1"/>
  <c r="AD124" i="1" s="1"/>
  <c r="T112" i="1"/>
  <c r="U112" i="1" s="1"/>
  <c r="AB128" i="1"/>
  <c r="AC128" i="1" s="1"/>
  <c r="AD128" i="1" s="1"/>
  <c r="T97" i="1"/>
  <c r="U97" i="1" s="1"/>
  <c r="AB104" i="1"/>
  <c r="AC104" i="1" s="1"/>
  <c r="AD104" i="1" s="1"/>
  <c r="T132" i="1"/>
  <c r="U132" i="1" s="1"/>
  <c r="T98" i="1"/>
  <c r="U98" i="1" s="1"/>
  <c r="T122" i="1"/>
  <c r="U122" i="1" s="1"/>
  <c r="AB159" i="1"/>
  <c r="AC159" i="1" s="1"/>
  <c r="AD159" i="1" s="1"/>
  <c r="AB175" i="1"/>
  <c r="AC175" i="1" s="1"/>
  <c r="AD175" i="1" s="1"/>
  <c r="T170" i="1"/>
  <c r="U170" i="1" s="1"/>
  <c r="AB123" i="1"/>
  <c r="AC123" i="1" s="1"/>
  <c r="AD123" i="1" s="1"/>
  <c r="AB110" i="1"/>
  <c r="AC110" i="1" s="1"/>
  <c r="AD110" i="1" s="1"/>
  <c r="T116" i="1"/>
  <c r="U116" i="1" s="1"/>
  <c r="T145" i="1"/>
  <c r="U145" i="1" s="1"/>
  <c r="T174" i="1"/>
  <c r="U174" i="1" s="1"/>
  <c r="T129" i="1"/>
  <c r="U129" i="1" s="1"/>
  <c r="T117" i="1"/>
  <c r="U117" i="1" s="1"/>
  <c r="T111" i="1"/>
  <c r="U111" i="1" s="1"/>
  <c r="T142" i="1"/>
  <c r="U142" i="1" s="1"/>
  <c r="AB125" i="1"/>
  <c r="AC125" i="1" s="1"/>
  <c r="AD125" i="1" s="1"/>
  <c r="T157" i="1"/>
  <c r="U157" i="1" s="1"/>
  <c r="AB173" i="1"/>
  <c r="AC173" i="1" s="1"/>
  <c r="AD173" i="1" s="1"/>
  <c r="T162" i="1"/>
  <c r="U162" i="1" s="1"/>
  <c r="AB139" i="1"/>
  <c r="AC139" i="1" s="1"/>
  <c r="AD139" i="1" s="1"/>
  <c r="T107" i="1"/>
  <c r="U107" i="1" s="1"/>
  <c r="T152" i="1"/>
  <c r="U152" i="1" s="1"/>
  <c r="AB169" i="1"/>
  <c r="AC169" i="1" s="1"/>
  <c r="AD169" i="1" s="1"/>
  <c r="T94" i="1"/>
  <c r="U94" i="1" s="1"/>
  <c r="AB140" i="1"/>
  <c r="AC140" i="1" s="1"/>
  <c r="AD140" i="1" s="1"/>
  <c r="AB109" i="1"/>
  <c r="AC109" i="1" s="1"/>
  <c r="AD109" i="1" s="1"/>
  <c r="T165" i="1"/>
  <c r="U165" i="1" s="1"/>
  <c r="AB172" i="1"/>
  <c r="AC172" i="1" s="1"/>
  <c r="AD172" i="1" s="1"/>
  <c r="AB142" i="1"/>
  <c r="AC142" i="1" s="1"/>
  <c r="AD142" i="1" s="1"/>
  <c r="AB134" i="1"/>
  <c r="AC134" i="1" s="1"/>
  <c r="AD134" i="1" s="1"/>
  <c r="AB99" i="1"/>
  <c r="AC99" i="1" s="1"/>
  <c r="AD99" i="1" s="1"/>
  <c r="T163" i="1"/>
  <c r="U163" i="1" s="1"/>
  <c r="T151" i="1"/>
  <c r="U151" i="1" s="1"/>
  <c r="AB157" i="1"/>
  <c r="AC157" i="1" s="1"/>
  <c r="AD157" i="1" s="1"/>
  <c r="AB135" i="1"/>
  <c r="AC135" i="1" s="1"/>
  <c r="AD135" i="1" s="1"/>
  <c r="AB94" i="1"/>
  <c r="AC94" i="1" s="1"/>
  <c r="AD94" i="1" s="1"/>
  <c r="AB130" i="1"/>
  <c r="AC130" i="1" s="1"/>
  <c r="AD130" i="1" s="1"/>
  <c r="T109" i="1"/>
  <c r="U109" i="1" s="1"/>
  <c r="T125" i="1"/>
  <c r="U125" i="1" s="1"/>
  <c r="AB115" i="1"/>
  <c r="AC115" i="1" s="1"/>
  <c r="AD115" i="1" s="1"/>
  <c r="T136" i="1"/>
  <c r="U136" i="1" s="1"/>
  <c r="AB105" i="1"/>
  <c r="AC105" i="1" s="1"/>
  <c r="AD105" i="1" s="1"/>
  <c r="T131" i="1"/>
  <c r="U131" i="1" s="1"/>
  <c r="AB163" i="1"/>
  <c r="AC163" i="1" s="1"/>
  <c r="AD163" i="1" s="1"/>
  <c r="T133" i="1"/>
  <c r="U133" i="1" s="1"/>
  <c r="AB103" i="1"/>
  <c r="AC103" i="1" s="1"/>
  <c r="AD103" i="1" s="1"/>
  <c r="AB100" i="1"/>
  <c r="AC100" i="1" s="1"/>
  <c r="AD100" i="1" s="1"/>
  <c r="AB116" i="1"/>
  <c r="AC116" i="1" s="1"/>
  <c r="AD116" i="1" s="1"/>
  <c r="T123" i="1"/>
  <c r="U123" i="1" s="1"/>
  <c r="T155" i="1"/>
  <c r="U155" i="1" s="1"/>
  <c r="L176" i="1"/>
  <c r="M176" i="1" s="1"/>
  <c r="AB155" i="1"/>
  <c r="AC155" i="1" s="1"/>
  <c r="AD155" i="1" s="1"/>
  <c r="AB114" i="1"/>
  <c r="AC114" i="1" s="1"/>
  <c r="AD114" i="1" s="1"/>
  <c r="T127" i="1"/>
  <c r="U127" i="1" s="1"/>
  <c r="AB95" i="1"/>
  <c r="AC95" i="1" s="1"/>
  <c r="AD95" i="1" s="1"/>
  <c r="T95" i="1"/>
  <c r="U95" i="1" s="1"/>
  <c r="AB161" i="1"/>
  <c r="AC161" i="1" s="1"/>
  <c r="AD161" i="1" s="1"/>
  <c r="T141" i="1"/>
  <c r="U141" i="1" s="1"/>
  <c r="T164" i="1"/>
  <c r="U164" i="1" s="1"/>
  <c r="AB166" i="1"/>
  <c r="AC166" i="1" s="1"/>
  <c r="AD166" i="1" s="1"/>
  <c r="AB108" i="1"/>
  <c r="AC108" i="1" s="1"/>
  <c r="AD108" i="1" s="1"/>
  <c r="AB170" i="1"/>
  <c r="AC170" i="1" s="1"/>
  <c r="AD170" i="1" s="1"/>
  <c r="T106" i="1"/>
  <c r="U106" i="1" s="1"/>
  <c r="AB129" i="1"/>
  <c r="AC129" i="1" s="1"/>
  <c r="AD129" i="1" s="1"/>
  <c r="T169" i="1"/>
  <c r="U169" i="1" s="1"/>
  <c r="T100" i="1"/>
  <c r="U100" i="1" s="1"/>
  <c r="AB145" i="1"/>
  <c r="AC145" i="1" s="1"/>
  <c r="AD145" i="1" s="1"/>
  <c r="AB97" i="1"/>
  <c r="AC97" i="1" s="1"/>
  <c r="AD97" i="1" s="1"/>
  <c r="AB141" i="1"/>
  <c r="AC141" i="1" s="1"/>
  <c r="AD141" i="1" s="1"/>
  <c r="T167" i="1"/>
  <c r="U167" i="1" s="1"/>
  <c r="AB164" i="1"/>
  <c r="AC164" i="1" s="1"/>
  <c r="AD164" i="1" s="1"/>
  <c r="AB96" i="1"/>
  <c r="AC96" i="1" s="1"/>
  <c r="AD96" i="1" s="1"/>
  <c r="T103" i="1"/>
  <c r="U103" i="1" s="1"/>
  <c r="AB101" i="1"/>
  <c r="AC101" i="1" s="1"/>
  <c r="AD101" i="1" s="1"/>
  <c r="AB126" i="1"/>
  <c r="AC126" i="1" s="1"/>
  <c r="AD126" i="1" s="1"/>
  <c r="AB118" i="1"/>
  <c r="AC118" i="1" s="1"/>
  <c r="AD118" i="1" s="1"/>
  <c r="T143" i="1"/>
  <c r="U143" i="1" s="1"/>
  <c r="AB149" i="1"/>
  <c r="AC149" i="1" s="1"/>
  <c r="AD149" i="1" s="1"/>
  <c r="AB153" i="1"/>
  <c r="AC153" i="1" s="1"/>
  <c r="AD153" i="1" s="1"/>
  <c r="T140" i="1"/>
  <c r="U140" i="1" s="1"/>
  <c r="T110" i="1"/>
  <c r="U110" i="1" s="1"/>
  <c r="T146" i="1"/>
  <c r="U146" i="1" s="1"/>
  <c r="AB167" i="1"/>
  <c r="AC167" i="1" s="1"/>
  <c r="AD167" i="1" s="1"/>
  <c r="AB146" i="1"/>
  <c r="AC146" i="1" s="1"/>
  <c r="AD146" i="1" s="1"/>
  <c r="T147" i="1"/>
  <c r="U147" i="1" s="1"/>
  <c r="T99" i="1"/>
  <c r="U99" i="1" s="1"/>
  <c r="AB143" i="1"/>
  <c r="AC143" i="1" s="1"/>
  <c r="AD143" i="1" s="1"/>
  <c r="T120" i="1"/>
  <c r="U120" i="1" s="1"/>
  <c r="AB162" i="1"/>
  <c r="AC162" i="1" s="1"/>
  <c r="AD162" i="1" s="1"/>
  <c r="AB112" i="1"/>
  <c r="AC112" i="1" s="1"/>
  <c r="AD112" i="1" s="1"/>
  <c r="T158" i="1"/>
  <c r="U158" i="1" s="1"/>
  <c r="AB131" i="1"/>
  <c r="AC131" i="1" s="1"/>
  <c r="AD131" i="1" s="1"/>
  <c r="T134" i="1"/>
  <c r="U134" i="1" s="1"/>
  <c r="T102" i="1"/>
  <c r="U102" i="1" s="1"/>
  <c r="T139" i="1"/>
  <c r="U139" i="1" s="1"/>
  <c r="AB165" i="1"/>
  <c r="AC165" i="1" s="1"/>
  <c r="AD165" i="1" s="1"/>
  <c r="T148" i="1"/>
  <c r="U148" i="1" s="1"/>
  <c r="T160" i="1"/>
  <c r="U160" i="1" s="1"/>
  <c r="AB137" i="1"/>
  <c r="AC137" i="1" s="1"/>
  <c r="AD137" i="1" s="1"/>
  <c r="T119" i="1"/>
  <c r="U119" i="1" s="1"/>
  <c r="AB174" i="1"/>
  <c r="AC174" i="1" s="1"/>
  <c r="AD174" i="1" s="1"/>
  <c r="T105" i="1"/>
  <c r="U105" i="1" s="1"/>
  <c r="AB168" i="1"/>
  <c r="AC168" i="1" s="1"/>
  <c r="AD168" i="1" s="1"/>
  <c r="T137" i="1"/>
  <c r="U137" i="1" s="1"/>
  <c r="AB150" i="1"/>
  <c r="AC150" i="1" s="1"/>
  <c r="AD150" i="1" s="1"/>
  <c r="T138" i="1"/>
  <c r="U138" i="1" s="1"/>
  <c r="T114" i="1"/>
  <c r="U114" i="1" s="1"/>
  <c r="T149" i="1"/>
  <c r="U149" i="1" s="1"/>
  <c r="AB154" i="1"/>
  <c r="AC154" i="1" s="1"/>
  <c r="AD154" i="1" s="1"/>
  <c r="AB119" i="1"/>
  <c r="AC119" i="1" s="1"/>
  <c r="AD119" i="1" s="1"/>
  <c r="AB156" i="1"/>
  <c r="AC156" i="1" s="1"/>
  <c r="AD156" i="1" s="1"/>
  <c r="AB144" i="1"/>
  <c r="AC144" i="1" s="1"/>
  <c r="AD144" i="1" s="1"/>
  <c r="AB30" i="1"/>
  <c r="AC30" i="1" s="1"/>
  <c r="AD30" i="1" s="1"/>
  <c r="AB79" i="1"/>
  <c r="AC79" i="1" s="1"/>
  <c r="AD79" i="1" s="1"/>
  <c r="AB54" i="1"/>
  <c r="AC54" i="1" s="1"/>
  <c r="AD54" i="1" s="1"/>
  <c r="AB61" i="1"/>
  <c r="AC61" i="1" s="1"/>
  <c r="AD61" i="1" s="1"/>
  <c r="AB3" i="1"/>
  <c r="AC3" i="1" s="1"/>
  <c r="AD3" i="1" s="1"/>
  <c r="AB56" i="1"/>
  <c r="AC56" i="1" s="1"/>
  <c r="AD56" i="1" s="1"/>
  <c r="AB75" i="1"/>
  <c r="AC75" i="1" s="1"/>
  <c r="AD75" i="1" s="1"/>
  <c r="AB78" i="1"/>
  <c r="AC78" i="1" s="1"/>
  <c r="AD78" i="1" s="1"/>
  <c r="AB176" i="1"/>
  <c r="AC176" i="1" s="1"/>
  <c r="AD176" i="1" s="1"/>
  <c r="J4" i="7" s="1"/>
  <c r="K4" i="7" s="1"/>
  <c r="L4" i="7" s="1"/>
  <c r="AB55" i="1"/>
  <c r="AC55" i="1" s="1"/>
  <c r="AD55" i="1" s="1"/>
  <c r="AB74" i="1"/>
  <c r="AC74" i="1" s="1"/>
  <c r="AD74" i="1" s="1"/>
  <c r="T176" i="1"/>
  <c r="U176" i="1" s="1"/>
  <c r="AB29" i="1"/>
  <c r="AC29" i="1" s="1"/>
  <c r="AD29" i="1" s="1"/>
  <c r="AB58" i="1"/>
  <c r="AC58" i="1" s="1"/>
  <c r="AD58" i="1" s="1"/>
  <c r="AB39" i="1"/>
  <c r="AC39" i="1" s="1"/>
  <c r="AD39" i="1" s="1"/>
  <c r="AB93" i="1"/>
  <c r="AC93" i="1" s="1"/>
  <c r="AD93" i="1" s="1"/>
  <c r="AB63" i="1"/>
  <c r="AC63" i="1" s="1"/>
  <c r="AD63" i="1" s="1"/>
  <c r="AB52" i="1"/>
  <c r="AC52" i="1" s="1"/>
  <c r="AD52" i="1" s="1"/>
  <c r="AB42" i="1"/>
  <c r="AC42" i="1" s="1"/>
  <c r="AD42" i="1" s="1"/>
  <c r="AB86" i="1"/>
  <c r="AC86" i="1" s="1"/>
  <c r="AD86" i="1" s="1"/>
  <c r="AB6" i="1"/>
  <c r="AC6" i="1" s="1"/>
  <c r="AD6" i="1" s="1"/>
  <c r="AB20" i="1"/>
  <c r="AC20" i="1" s="1"/>
  <c r="AD20" i="1" s="1"/>
  <c r="AB31" i="1"/>
  <c r="AC31" i="1" s="1"/>
  <c r="AD31" i="1" s="1"/>
  <c r="AB92" i="1"/>
  <c r="AC92" i="1" s="1"/>
  <c r="AD92" i="1" s="1"/>
  <c r="AB70" i="1"/>
  <c r="AC70" i="1" s="1"/>
  <c r="AD70" i="1" s="1"/>
  <c r="AB24" i="1"/>
  <c r="AC24" i="1" s="1"/>
  <c r="AD24" i="1" s="1"/>
  <c r="AB50" i="1"/>
  <c r="AC50" i="1" s="1"/>
  <c r="AD50" i="1" s="1"/>
  <c r="AB37" i="1"/>
  <c r="AC37" i="1" s="1"/>
  <c r="AD37" i="1" s="1"/>
  <c r="AB67" i="1"/>
  <c r="AC67" i="1" s="1"/>
  <c r="AD67" i="1" s="1"/>
  <c r="AB25" i="1"/>
  <c r="AC25" i="1" s="1"/>
  <c r="AD25" i="1" s="1"/>
  <c r="AB10" i="1"/>
  <c r="AC10" i="1" s="1"/>
  <c r="AD10" i="1" s="1"/>
  <c r="AB82" i="1"/>
  <c r="AC82" i="1" s="1"/>
  <c r="AD82" i="1" s="1"/>
  <c r="AB4" i="1"/>
  <c r="AC4" i="1" s="1"/>
  <c r="AD4" i="1" s="1"/>
  <c r="AB34" i="1"/>
  <c r="AC34" i="1" s="1"/>
  <c r="AD34" i="1" s="1"/>
  <c r="AB90" i="1"/>
  <c r="AC90" i="1" s="1"/>
  <c r="AD90" i="1" s="1"/>
  <c r="AB64" i="1"/>
  <c r="AC64" i="1" s="1"/>
  <c r="AD64" i="1" s="1"/>
  <c r="AB14" i="1"/>
  <c r="AC14" i="1" s="1"/>
  <c r="AD14" i="1" s="1"/>
  <c r="AB23" i="1"/>
  <c r="AC23" i="1" s="1"/>
  <c r="AD23" i="1" s="1"/>
  <c r="AB8" i="1"/>
  <c r="AC8" i="1" s="1"/>
  <c r="AD8" i="1" s="1"/>
  <c r="AB13" i="1"/>
  <c r="AC13" i="1" s="1"/>
  <c r="AD13" i="1" s="1"/>
  <c r="T7" i="1"/>
  <c r="U7" i="1" s="1"/>
  <c r="L27" i="1"/>
  <c r="M27" i="1" s="1"/>
  <c r="T73" i="1"/>
  <c r="U73" i="1" s="1"/>
  <c r="T85" i="1"/>
  <c r="U85" i="1" s="1"/>
  <c r="T55" i="1"/>
  <c r="U55" i="1" s="1"/>
  <c r="T50" i="1"/>
  <c r="U50" i="1" s="1"/>
  <c r="T12" i="1"/>
  <c r="U12" i="1" s="1"/>
  <c r="T49" i="1"/>
  <c r="U49" i="1" s="1"/>
  <c r="L62" i="1"/>
  <c r="M62" i="1" s="1"/>
  <c r="L18" i="1"/>
  <c r="M18" i="1" s="1"/>
  <c r="L74" i="1"/>
  <c r="M74" i="1" s="1"/>
  <c r="T22" i="1"/>
  <c r="U22" i="1" s="1"/>
  <c r="L3" i="1"/>
  <c r="M3" i="1" s="1"/>
  <c r="T38" i="1"/>
  <c r="U38" i="1" s="1"/>
  <c r="L66" i="1"/>
  <c r="M66" i="1" s="1"/>
  <c r="T16" i="1"/>
  <c r="U16" i="1" s="1"/>
  <c r="T25" i="1"/>
  <c r="U25" i="1" s="1"/>
  <c r="L50" i="1"/>
  <c r="M50" i="1" s="1"/>
  <c r="T35" i="1"/>
  <c r="U35" i="1" s="1"/>
  <c r="L23" i="1"/>
  <c r="M23" i="1" s="1"/>
  <c r="T79" i="1"/>
  <c r="U79" i="1" s="1"/>
  <c r="T18" i="1"/>
  <c r="U18" i="1" s="1"/>
  <c r="L43" i="1"/>
  <c r="M43" i="1" s="1"/>
  <c r="T62" i="1"/>
  <c r="U62" i="1" s="1"/>
  <c r="L82" i="1"/>
  <c r="M82" i="1" s="1"/>
  <c r="L54" i="1"/>
  <c r="M54" i="1" s="1"/>
  <c r="T37" i="1"/>
  <c r="U37" i="1" s="1"/>
  <c r="L31" i="1"/>
  <c r="M31" i="1" s="1"/>
  <c r="T58" i="1"/>
  <c r="U58" i="1" s="1"/>
  <c r="T14" i="1"/>
  <c r="U14" i="1" s="1"/>
  <c r="T47" i="1"/>
  <c r="U47" i="1" s="1"/>
  <c r="T68" i="1"/>
  <c r="U68" i="1" s="1"/>
  <c r="T76" i="1"/>
  <c r="U76" i="1" s="1"/>
  <c r="T24" i="1"/>
  <c r="U24" i="1" s="1"/>
  <c r="T36" i="1"/>
  <c r="U36" i="1" s="1"/>
  <c r="T3" i="1"/>
  <c r="U3" i="1" s="1"/>
  <c r="T60" i="1"/>
  <c r="U60" i="1" s="1"/>
  <c r="L49" i="1"/>
  <c r="M49" i="1" s="1"/>
  <c r="L85" i="1"/>
  <c r="M85" i="1" s="1"/>
  <c r="L9" i="1"/>
  <c r="M9" i="1" s="1"/>
  <c r="L25" i="1"/>
  <c r="M25" i="1" s="1"/>
  <c r="L73" i="1"/>
  <c r="M73" i="1" s="1"/>
  <c r="L53" i="1"/>
  <c r="M53" i="1" s="1"/>
  <c r="L21" i="1"/>
  <c r="M21" i="1" s="1"/>
  <c r="L10" i="1"/>
  <c r="M10" i="1" s="1"/>
  <c r="L88" i="1"/>
  <c r="M88" i="1" s="1"/>
  <c r="L76" i="1"/>
  <c r="M76" i="1" s="1"/>
  <c r="L52" i="1"/>
  <c r="M52" i="1" s="1"/>
  <c r="L24" i="1"/>
  <c r="M24" i="1" s="1"/>
  <c r="L68" i="1"/>
  <c r="M68" i="1" s="1"/>
  <c r="L44" i="1"/>
  <c r="M44" i="1" s="1"/>
  <c r="L56" i="1"/>
  <c r="M56" i="1" s="1"/>
  <c r="T72" i="1"/>
  <c r="U72" i="1" s="1"/>
  <c r="L6" i="1"/>
  <c r="M6" i="1" s="1"/>
  <c r="L79" i="1"/>
  <c r="M79" i="1" s="1"/>
  <c r="T43" i="1"/>
  <c r="U43" i="1" s="1"/>
  <c r="L65" i="1"/>
  <c r="M65" i="1" s="1"/>
  <c r="L28" i="1"/>
  <c r="M28" i="1" s="1"/>
  <c r="T84" i="1"/>
  <c r="U84" i="1" s="1"/>
  <c r="T32" i="1"/>
  <c r="U32" i="1" s="1"/>
  <c r="L77" i="1"/>
  <c r="M77" i="1" s="1"/>
  <c r="L41" i="1"/>
  <c r="M41" i="1" s="1"/>
  <c r="L89" i="1"/>
  <c r="M89" i="1" s="1"/>
  <c r="L61" i="1"/>
  <c r="M61" i="1" s="1"/>
  <c r="L67" i="1"/>
  <c r="M67" i="1" s="1"/>
  <c r="L45" i="1"/>
  <c r="M45" i="1" s="1"/>
  <c r="L72" i="1"/>
  <c r="M72" i="1" s="1"/>
  <c r="L48" i="1"/>
  <c r="M48" i="1" s="1"/>
  <c r="L40" i="1"/>
  <c r="M40" i="1" s="1"/>
  <c r="T88" i="1"/>
  <c r="U88" i="1" s="1"/>
  <c r="L15" i="1"/>
  <c r="M15" i="1" s="1"/>
  <c r="T48" i="1"/>
  <c r="U48" i="1" s="1"/>
  <c r="T40" i="1"/>
  <c r="U40" i="1" s="1"/>
  <c r="T80" i="1"/>
  <c r="U80" i="1" s="1"/>
  <c r="T64" i="1"/>
  <c r="U64" i="1" s="1"/>
  <c r="L87" i="1"/>
  <c r="M87" i="1" s="1"/>
  <c r="L69" i="1"/>
  <c r="M69" i="1" s="1"/>
  <c r="L57" i="1"/>
  <c r="M57" i="1" s="1"/>
  <c r="L63" i="1"/>
  <c r="M63" i="1" s="1"/>
  <c r="L7" i="1"/>
  <c r="M7" i="1" s="1"/>
  <c r="L33" i="1"/>
  <c r="M33" i="1" s="1"/>
  <c r="L75" i="1"/>
  <c r="M75" i="1" s="1"/>
  <c r="T27" i="1"/>
  <c r="U27" i="1" s="1"/>
  <c r="L80" i="1"/>
  <c r="M80" i="1" s="1"/>
  <c r="L60" i="1"/>
  <c r="M60" i="1" s="1"/>
  <c r="L32" i="1"/>
  <c r="M32" i="1" s="1"/>
  <c r="L20" i="1"/>
  <c r="M20" i="1" s="1"/>
  <c r="L11" i="1"/>
  <c r="M11" i="1" s="1"/>
  <c r="T52" i="1"/>
  <c r="U52" i="1" s="1"/>
  <c r="T92" i="1"/>
  <c r="U92" i="1" s="1"/>
  <c r="L5" i="1"/>
  <c r="M5" i="1" s="1"/>
  <c r="T83" i="1"/>
  <c r="U83" i="1" s="1"/>
  <c r="T28" i="1"/>
  <c r="U28" i="1" s="1"/>
  <c r="L4" i="1"/>
  <c r="M4" i="1" s="1"/>
  <c r="L81" i="1"/>
  <c r="M81" i="1" s="1"/>
  <c r="L17" i="1"/>
  <c r="M17" i="1" s="1"/>
  <c r="L93" i="1"/>
  <c r="M93" i="1" s="1"/>
  <c r="L83" i="1"/>
  <c r="M83" i="1" s="1"/>
  <c r="L37" i="1"/>
  <c r="M37" i="1" s="1"/>
  <c r="L92" i="1"/>
  <c r="M92" i="1" s="1"/>
  <c r="L84" i="1"/>
  <c r="M84" i="1" s="1"/>
  <c r="L36" i="1"/>
  <c r="M36" i="1" s="1"/>
  <c r="T44" i="1"/>
  <c r="U44" i="1" s="1"/>
  <c r="T56" i="1"/>
  <c r="U56" i="1" s="1"/>
  <c r="T20" i="1"/>
  <c r="U20" i="1" s="1"/>
  <c r="L12" i="1"/>
  <c r="M12" i="1" s="1"/>
  <c r="T91" i="1"/>
  <c r="U91" i="1" s="1"/>
  <c r="L59" i="1"/>
  <c r="M59" i="1" s="1"/>
  <c r="L14" i="1"/>
  <c r="M14" i="1" s="1"/>
  <c r="L71" i="1"/>
  <c r="M71" i="1" s="1"/>
  <c r="L8" i="1"/>
  <c r="M8" i="1" s="1"/>
  <c r="L91" i="1"/>
  <c r="M91" i="1" s="1"/>
  <c r="L64" i="1"/>
  <c r="M64" i="1" s="1"/>
  <c r="T30" i="1"/>
  <c r="U30" i="1" s="1"/>
  <c r="T19" i="1"/>
  <c r="U19" i="1" s="1"/>
  <c r="T71" i="1"/>
  <c r="U71" i="1" s="1"/>
  <c r="L42" i="1"/>
  <c r="M42" i="1" s="1"/>
  <c r="T39" i="1"/>
  <c r="U39" i="1" s="1"/>
  <c r="T31" i="1"/>
  <c r="U31" i="1" s="1"/>
  <c r="T10" i="1"/>
  <c r="U10" i="1" s="1"/>
  <c r="T21" i="1"/>
  <c r="U21" i="1" s="1"/>
  <c r="L46" i="1"/>
  <c r="M46" i="1" s="1"/>
  <c r="T9" i="1"/>
  <c r="U9" i="1" s="1"/>
  <c r="T11" i="1"/>
  <c r="U11" i="1" s="1"/>
  <c r="T77" i="1"/>
  <c r="U77" i="1" s="1"/>
  <c r="T63" i="1"/>
  <c r="U63" i="1" s="1"/>
  <c r="L35" i="1"/>
  <c r="M35" i="1" s="1"/>
  <c r="L34" i="1"/>
  <c r="M34" i="1" s="1"/>
  <c r="L22" i="1"/>
  <c r="M22" i="1" s="1"/>
  <c r="T86" i="1"/>
  <c r="U86" i="1" s="1"/>
  <c r="T93" i="1"/>
  <c r="U93" i="1" s="1"/>
  <c r="T61" i="1"/>
  <c r="U61" i="1" s="1"/>
  <c r="T54" i="1"/>
  <c r="U54" i="1" s="1"/>
  <c r="T17" i="1"/>
  <c r="U17" i="1" s="1"/>
  <c r="T67" i="1"/>
  <c r="U67" i="1" s="1"/>
  <c r="T57" i="1"/>
  <c r="U57" i="1" s="1"/>
  <c r="L70" i="1"/>
  <c r="M70" i="1" s="1"/>
  <c r="T74" i="1"/>
  <c r="U74" i="1" s="1"/>
  <c r="T59" i="1"/>
  <c r="U59" i="1" s="1"/>
  <c r="L90" i="1"/>
  <c r="M90" i="1" s="1"/>
  <c r="T46" i="1"/>
  <c r="U46" i="1" s="1"/>
  <c r="L26" i="1"/>
  <c r="M26" i="1" s="1"/>
  <c r="T4" i="1"/>
  <c r="U4" i="1" s="1"/>
  <c r="T15" i="1"/>
  <c r="U15" i="1" s="1"/>
  <c r="T6" i="1"/>
  <c r="U6" i="1" s="1"/>
  <c r="T33" i="1"/>
  <c r="U33" i="1" s="1"/>
  <c r="L78" i="1"/>
  <c r="M78" i="1" s="1"/>
  <c r="T90" i="1"/>
  <c r="U90" i="1" s="1"/>
  <c r="T78" i="1"/>
  <c r="U78" i="1" s="1"/>
  <c r="T87" i="1"/>
  <c r="U87" i="1" s="1"/>
  <c r="T65" i="1"/>
  <c r="U65" i="1" s="1"/>
  <c r="L38" i="1"/>
  <c r="M38" i="1" s="1"/>
  <c r="T41" i="1"/>
  <c r="U41" i="1" s="1"/>
  <c r="L39" i="1"/>
  <c r="M39" i="1" s="1"/>
  <c r="L58" i="1"/>
  <c r="M58" i="1" s="1"/>
  <c r="T51" i="1"/>
  <c r="U51" i="1" s="1"/>
  <c r="T5" i="1"/>
  <c r="U5" i="1" s="1"/>
  <c r="L51" i="1"/>
  <c r="M51" i="1" s="1"/>
  <c r="T69" i="1"/>
  <c r="U69" i="1" s="1"/>
  <c r="T42" i="1"/>
  <c r="U42" i="1" s="1"/>
  <c r="T82" i="1"/>
  <c r="U82" i="1" s="1"/>
  <c r="T13" i="1"/>
  <c r="U13" i="1" s="1"/>
  <c r="L47" i="1"/>
  <c r="M47" i="1" s="1"/>
  <c r="T89" i="1"/>
  <c r="U89" i="1" s="1"/>
  <c r="T23" i="1"/>
  <c r="U23" i="1" s="1"/>
  <c r="L13" i="1"/>
  <c r="M13" i="1" s="1"/>
  <c r="T34" i="1"/>
  <c r="U34" i="1" s="1"/>
  <c r="L29" i="1" l="1"/>
  <c r="M29" i="1" s="1"/>
  <c r="A29" i="1"/>
  <c r="R29" i="1" l="1"/>
  <c r="Q29" i="1" l="1"/>
  <c r="S29" i="1" s="1"/>
  <c r="T29" i="1" s="1"/>
  <c r="U29" i="1" s="1"/>
</calcChain>
</file>

<file path=xl/sharedStrings.xml><?xml version="1.0" encoding="utf-8"?>
<sst xmlns="http://schemas.openxmlformats.org/spreadsheetml/2006/main" count="165" uniqueCount="58">
  <si>
    <t>%Cu</t>
  </si>
  <si>
    <t>%Ag</t>
  </si>
  <si>
    <t>mole ratio</t>
  </si>
  <si>
    <t>Ni</t>
  </si>
  <si>
    <t>Cu</t>
  </si>
  <si>
    <t>Ag</t>
  </si>
  <si>
    <t>Wt% ratio</t>
  </si>
  <si>
    <t>Ni%</t>
  </si>
  <si>
    <t>time(min)</t>
  </si>
  <si>
    <t>time (sec)</t>
  </si>
  <si>
    <t>catlytic activity response</t>
  </si>
  <si>
    <t>linear catalytioc activity response per unit nickel</t>
  </si>
  <si>
    <t>%syn</t>
  </si>
  <si>
    <t>%Syn/Ni</t>
  </si>
  <si>
    <t>Synrgesim Cu</t>
  </si>
  <si>
    <t>% Cu</t>
  </si>
  <si>
    <t>Syn/Ni</t>
  </si>
  <si>
    <t>simulated Syn of Cu</t>
  </si>
  <si>
    <t>Syn Ag</t>
  </si>
  <si>
    <t>simulated syn of Ag</t>
  </si>
  <si>
    <t>corrected simulated cu</t>
  </si>
  <si>
    <t>corrected simulated Ag</t>
  </si>
  <si>
    <t>linear addition syn(Cu,Ag)</t>
  </si>
  <si>
    <t>time</t>
  </si>
  <si>
    <t>time(sec)</t>
  </si>
  <si>
    <t>simulated linear</t>
  </si>
  <si>
    <t>Three dimensional simulation</t>
  </si>
  <si>
    <t>%Ni</t>
  </si>
  <si>
    <t xml:space="preserve">Linear simulated </t>
  </si>
  <si>
    <t>simulated function 3 dimensional</t>
  </si>
  <si>
    <t>real syn</t>
  </si>
  <si>
    <t>simul/(Ag/Cu)</t>
  </si>
  <si>
    <t>real/(Ag/Cu)</t>
  </si>
  <si>
    <t>Mole ratios</t>
  </si>
  <si>
    <t>Cu/Ni</t>
  </si>
  <si>
    <t>Ag/Ni</t>
  </si>
  <si>
    <t>Ag/Cu</t>
  </si>
  <si>
    <t>wt ratios</t>
  </si>
  <si>
    <t>simulated</t>
  </si>
  <si>
    <t>real</t>
  </si>
  <si>
    <t>diffrence</t>
  </si>
  <si>
    <t>sim</t>
  </si>
  <si>
    <t>real correction</t>
  </si>
  <si>
    <t>real cat reponse</t>
  </si>
  <si>
    <t>time (min)</t>
  </si>
  <si>
    <t>real correction2</t>
  </si>
  <si>
    <t>Time (sec)</t>
  </si>
  <si>
    <t>Time to reach 100%(min)</t>
  </si>
  <si>
    <t>simulated particle size</t>
  </si>
  <si>
    <t>simulated  particle size(nm)</t>
  </si>
  <si>
    <t>PNP</t>
  </si>
  <si>
    <t>mNP</t>
  </si>
  <si>
    <t>pNP</t>
  </si>
  <si>
    <t>oNP</t>
  </si>
  <si>
    <t>Degree of dispersion</t>
  </si>
  <si>
    <t xml:space="preserve">Average crystallite size(nm) </t>
  </si>
  <si>
    <r>
      <t>Simulated metal surface area (m</t>
    </r>
    <r>
      <rPr>
        <b/>
        <vertAlign val="superscript"/>
        <sz val="14"/>
        <color rgb="FFFF0000"/>
        <rFont val="Calibri"/>
        <family val="2"/>
        <scheme val="minor"/>
      </rPr>
      <t>2</t>
    </r>
    <r>
      <rPr>
        <b/>
        <sz val="14"/>
        <color rgb="FFFF0000"/>
        <rFont val="Calibri"/>
        <family val="2"/>
        <scheme val="minor"/>
      </rPr>
      <t>/g)</t>
    </r>
  </si>
  <si>
    <t>1E4*Catlytic activity /Ni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</si>
</sst>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"/>
  </numFmts>
  <fonts count="16">
    <font>
      <sz val="11"/>
      <color theme="1"/>
      <name val="Calibri"/>
      <family val="2"/>
      <charset val="178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1"/>
      <color rgb="FFFF0000"/>
      <name val="Calibri"/>
      <family val="2"/>
      <charset val="178"/>
      <scheme val="minor"/>
    </font>
    <font>
      <b/>
      <sz val="11"/>
      <color rgb="FFFF0000"/>
      <name val="Calibri"/>
      <family val="2"/>
      <charset val="178"/>
      <scheme val="minor"/>
    </font>
    <font>
      <sz val="11"/>
      <color theme="3"/>
      <name val="Calibri"/>
      <family val="2"/>
      <charset val="178"/>
      <scheme val="minor"/>
    </font>
    <font>
      <b/>
      <sz val="14"/>
      <color rgb="FFFF0000"/>
      <name val="Calibri"/>
      <family val="2"/>
      <scheme val="minor"/>
    </font>
    <font>
      <sz val="72"/>
      <color theme="1"/>
      <name val="Calibri"/>
      <family val="2"/>
      <charset val="178"/>
      <scheme val="minor"/>
    </font>
    <font>
      <b/>
      <vertAlign val="superscript"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theme="3"/>
      </left>
      <right style="double">
        <color theme="3"/>
      </right>
      <top style="double">
        <color theme="3"/>
      </top>
      <bottom style="double">
        <color theme="3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 style="double">
        <color theme="3"/>
      </left>
      <right style="double">
        <color theme="3"/>
      </right>
      <top/>
      <bottom style="double">
        <color theme="3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7" fillId="0" borderId="2" xfId="0" applyFont="1" applyBorder="1"/>
    <xf numFmtId="0" fontId="4" fillId="0" borderId="3" xfId="0" applyFont="1" applyBorder="1"/>
    <xf numFmtId="164" fontId="8" fillId="0" borderId="4" xfId="0" applyNumberFormat="1" applyFont="1" applyBorder="1"/>
    <xf numFmtId="0" fontId="8" fillId="0" borderId="4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5" xfId="0" applyBorder="1"/>
    <xf numFmtId="0" fontId="12" fillId="0" borderId="5" xfId="0" applyFont="1" applyBorder="1" applyAlignment="1">
      <alignment horizontal="center"/>
    </xf>
    <xf numFmtId="2" fontId="7" fillId="0" borderId="7" xfId="0" applyNumberFormat="1" applyFont="1" applyBorder="1"/>
    <xf numFmtId="0" fontId="8" fillId="0" borderId="0" xfId="0" applyFont="1" applyBorder="1" applyAlignment="1">
      <alignment horizontal="justify" vertical="center"/>
    </xf>
    <xf numFmtId="0" fontId="8" fillId="0" borderId="0" xfId="0" applyFont="1" applyBorder="1"/>
    <xf numFmtId="0" fontId="13" fillId="0" borderId="0" xfId="0" applyFont="1"/>
    <xf numFmtId="165" fontId="0" fillId="0" borderId="0" xfId="0" applyNumberFormat="1"/>
    <xf numFmtId="0" fontId="7" fillId="0" borderId="4" xfId="0" applyFont="1" applyBorder="1"/>
    <xf numFmtId="0" fontId="7" fillId="0" borderId="0" xfId="0" applyFont="1" applyBorder="1" applyAlignment="1">
      <alignment horizontal="justify" vertical="center"/>
    </xf>
    <xf numFmtId="164" fontId="7" fillId="0" borderId="4" xfId="0" applyNumberFormat="1" applyFont="1" applyBorder="1"/>
    <xf numFmtId="164" fontId="15" fillId="0" borderId="0" xfId="0" applyNumberFormat="1" applyFont="1"/>
    <xf numFmtId="0" fontId="15" fillId="0" borderId="0" xfId="0" applyFont="1"/>
    <xf numFmtId="0" fontId="8" fillId="0" borderId="4" xfId="0" applyFont="1" applyBorder="1" applyAlignment="1">
      <alignment horizontal="justify" vertical="center"/>
    </xf>
    <xf numFmtId="0" fontId="8" fillId="0" borderId="6" xfId="0" applyFont="1" applyBorder="1" applyAlignment="1">
      <alignment horizontal="justify" vertic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Sheet2!$A$3:$A$6</c:f>
              <c:numCache>
                <c:formatCode>General</c:formatCode>
                <c:ptCount val="4"/>
                <c:pt idx="0">
                  <c:v>35.1</c:v>
                </c:pt>
                <c:pt idx="1">
                  <c:v>52</c:v>
                </c:pt>
                <c:pt idx="2">
                  <c:v>9.76</c:v>
                </c:pt>
                <c:pt idx="3">
                  <c:v>68.400000000000006</c:v>
                </c:pt>
              </c:numCache>
            </c:numRef>
          </c:xVal>
          <c:yVal>
            <c:numRef>
              <c:f>Sheet2!$B$3:$B$6</c:f>
              <c:numCache>
                <c:formatCode>General</c:formatCode>
                <c:ptCount val="4"/>
                <c:pt idx="0">
                  <c:v>6.46</c:v>
                </c:pt>
                <c:pt idx="1">
                  <c:v>2.76</c:v>
                </c:pt>
                <c:pt idx="2">
                  <c:v>0.64</c:v>
                </c:pt>
                <c:pt idx="3">
                  <c:v>1.4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426560"/>
        <c:axId val="128427136"/>
      </c:scatterChart>
      <c:valAx>
        <c:axId val="128426560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lang="ar-SA"/>
                </a:pPr>
                <a:r>
                  <a:rPr lang="en-US"/>
                  <a:t>%Cu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SA"/>
            </a:pPr>
            <a:endParaRPr lang="en-US"/>
          </a:p>
        </c:txPr>
        <c:crossAx val="128427136"/>
        <c:crosses val="autoZero"/>
        <c:crossBetween val="midCat"/>
      </c:valAx>
      <c:valAx>
        <c:axId val="128427136"/>
        <c:scaling>
          <c:orientation val="minMax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>
                  <a:defRPr lang="ar-SA"/>
                </a:pPr>
                <a:r>
                  <a:rPr lang="en-US"/>
                  <a:t>Syn/Ni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SA"/>
            </a:pPr>
            <a:endParaRPr lang="en-US"/>
          </a:p>
        </c:txPr>
        <c:crossAx val="128426560"/>
        <c:crosses val="autoZero"/>
        <c:crossBetween val="midCat"/>
      </c:valAx>
    </c:plotArea>
    <c:legend>
      <c:legendPos val="l"/>
      <c:overlay val="0"/>
      <c:txPr>
        <a:bodyPr/>
        <a:lstStyle/>
        <a:p>
          <a:pPr>
            <a:defRPr lang="ar-SA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Sheet2!$I$3:$I$7</c:f>
              <c:numCache>
                <c:formatCode>General</c:formatCode>
                <c:ptCount val="5"/>
                <c:pt idx="0">
                  <c:v>47.7</c:v>
                </c:pt>
                <c:pt idx="1">
                  <c:v>64.599999999999994</c:v>
                </c:pt>
                <c:pt idx="2">
                  <c:v>15.4</c:v>
                </c:pt>
                <c:pt idx="3">
                  <c:v>78.5</c:v>
                </c:pt>
                <c:pt idx="4">
                  <c:v>0</c:v>
                </c:pt>
              </c:numCache>
            </c:numRef>
          </c:xVal>
          <c:yVal>
            <c:numRef>
              <c:f>Sheet2!$J$3:$J$7</c:f>
              <c:numCache>
                <c:formatCode>General</c:formatCode>
                <c:ptCount val="5"/>
                <c:pt idx="0">
                  <c:v>11.2934</c:v>
                </c:pt>
                <c:pt idx="1">
                  <c:v>3.919</c:v>
                </c:pt>
                <c:pt idx="2">
                  <c:v>1.89</c:v>
                </c:pt>
                <c:pt idx="3">
                  <c:v>2.6</c:v>
                </c:pt>
                <c:pt idx="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428864"/>
        <c:axId val="128429440"/>
      </c:scatterChart>
      <c:valAx>
        <c:axId val="128428864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lang="ar-SA"/>
                </a:pPr>
                <a:r>
                  <a:rPr lang="en-US"/>
                  <a:t>%Ag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SA"/>
            </a:pPr>
            <a:endParaRPr lang="en-US"/>
          </a:p>
        </c:txPr>
        <c:crossAx val="128429440"/>
        <c:crosses val="autoZero"/>
        <c:crossBetween val="midCat"/>
      </c:valAx>
      <c:valAx>
        <c:axId val="128429440"/>
        <c:scaling>
          <c:orientation val="minMax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>
                  <a:defRPr lang="ar-SA"/>
                </a:pPr>
                <a:r>
                  <a:rPr lang="en-US"/>
                  <a:t>Syn/Ni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SA"/>
            </a:pPr>
            <a:endParaRPr lang="en-US"/>
          </a:p>
        </c:txPr>
        <c:crossAx val="128428864"/>
        <c:crosses val="autoZero"/>
        <c:crossBetween val="midCat"/>
      </c:valAx>
    </c:plotArea>
    <c:legend>
      <c:legendPos val="l"/>
      <c:overlay val="0"/>
      <c:txPr>
        <a:bodyPr/>
        <a:lstStyle/>
        <a:p>
          <a:pPr>
            <a:defRPr lang="ar-SA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Sheet4!$A$3:$A$17</c:f>
              <c:numCache>
                <c:formatCode>General</c:formatCode>
                <c:ptCount val="15"/>
                <c:pt idx="0">
                  <c:v>1.7752447421655229E-3</c:v>
                </c:pt>
                <c:pt idx="1">
                  <c:v>18.242376813051873</c:v>
                </c:pt>
                <c:pt idx="2">
                  <c:v>6.7529220193363431</c:v>
                </c:pt>
                <c:pt idx="3">
                  <c:v>11.713411360347305</c:v>
                </c:pt>
                <c:pt idx="4">
                  <c:v>3.0718561013069796</c:v>
                </c:pt>
                <c:pt idx="5">
                  <c:v>4.4378813200249345</c:v>
                </c:pt>
                <c:pt idx="6">
                  <c:v>0.96801025821088205</c:v>
                </c:pt>
                <c:pt idx="7">
                  <c:v>1.6713547662755348</c:v>
                </c:pt>
                <c:pt idx="8">
                  <c:v>0.445500889612574</c:v>
                </c:pt>
                <c:pt idx="9">
                  <c:v>1.421438015662823</c:v>
                </c:pt>
                <c:pt idx="10">
                  <c:v>8.1420448457208092</c:v>
                </c:pt>
                <c:pt idx="11">
                  <c:v>19.7216973661107</c:v>
                </c:pt>
                <c:pt idx="12">
                  <c:v>19.708145377796139</c:v>
                </c:pt>
                <c:pt idx="13">
                  <c:v>18.242376813051873</c:v>
                </c:pt>
                <c:pt idx="14">
                  <c:v>14.740402207215306</c:v>
                </c:pt>
              </c:numCache>
            </c:numRef>
          </c:xVal>
          <c:yVal>
            <c:numRef>
              <c:f>Sheet4!$B$3:$B$17</c:f>
              <c:numCache>
                <c:formatCode>General</c:formatCode>
                <c:ptCount val="15"/>
                <c:pt idx="0">
                  <c:v>0</c:v>
                </c:pt>
                <c:pt idx="1">
                  <c:v>28.238836343373887</c:v>
                </c:pt>
                <c:pt idx="2">
                  <c:v>6.4685180907162305</c:v>
                </c:pt>
                <c:pt idx="3">
                  <c:v>11.293391039654921</c:v>
                </c:pt>
                <c:pt idx="4">
                  <c:v>2.7697534770705095</c:v>
                </c:pt>
                <c:pt idx="5">
                  <c:v>3.9196284678495785</c:v>
                </c:pt>
                <c:pt idx="6">
                  <c:v>1.4401398268561594</c:v>
                </c:pt>
                <c:pt idx="7">
                  <c:v>2.6347121070090469</c:v>
                </c:pt>
                <c:pt idx="8">
                  <c:v>0.64223596091610502</c:v>
                </c:pt>
                <c:pt idx="9">
                  <c:v>1.8928609364162186</c:v>
                </c:pt>
                <c:pt idx="10">
                  <c:v>45.03261523461704</c:v>
                </c:pt>
                <c:pt idx="11">
                  <c:v>34.085470751659514</c:v>
                </c:pt>
                <c:pt idx="12">
                  <c:v>19.922478655346588</c:v>
                </c:pt>
                <c:pt idx="13">
                  <c:v>28.238836343373887</c:v>
                </c:pt>
                <c:pt idx="14">
                  <c:v>10.47040622943446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431168"/>
        <c:axId val="128431744"/>
      </c:scatterChart>
      <c:valAx>
        <c:axId val="12843116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SA"/>
            </a:pPr>
            <a:endParaRPr lang="en-US"/>
          </a:p>
        </c:txPr>
        <c:crossAx val="128431744"/>
        <c:crosses val="autoZero"/>
        <c:crossBetween val="midCat"/>
      </c:valAx>
      <c:valAx>
        <c:axId val="128431744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SA"/>
            </a:pPr>
            <a:endParaRPr lang="en-US"/>
          </a:p>
        </c:txPr>
        <c:crossAx val="128431168"/>
        <c:crosses val="autoZero"/>
        <c:crossBetween val="midCat"/>
      </c:valAx>
    </c:plotArea>
    <c:legend>
      <c:legendPos val="l"/>
      <c:overlay val="0"/>
      <c:txPr>
        <a:bodyPr/>
        <a:lstStyle/>
        <a:p>
          <a:pPr>
            <a:defRPr lang="ar-SA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249300087489125"/>
          <c:y val="7.4548702245552642E-2"/>
          <c:w val="0.60835192475940503"/>
          <c:h val="0.8358836395450568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  <c:txPr>
                <a:bodyPr/>
                <a:lstStyle/>
                <a:p>
                  <a:pPr>
                    <a:defRPr lang="ar-SA"/>
                  </a:pPr>
                  <a:endParaRPr lang="en-US"/>
                </a:p>
              </c:txPr>
            </c:trendlineLbl>
          </c:trendline>
          <c:xVal>
            <c:numRef>
              <c:f>Sheet4!$J$3:$J$17</c:f>
              <c:numCache>
                <c:formatCode>General</c:formatCode>
                <c:ptCount val="15"/>
                <c:pt idx="0">
                  <c:v>0</c:v>
                </c:pt>
                <c:pt idx="1">
                  <c:v>10.82608343578312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2.4159805967442587</c:v>
                </c:pt>
                <c:pt idx="11">
                  <c:v>23.4079959392155</c:v>
                </c:pt>
                <c:pt idx="12">
                  <c:v>11.695955434486493</c:v>
                </c:pt>
                <c:pt idx="13">
                  <c:v>10.82608343578312</c:v>
                </c:pt>
                <c:pt idx="14">
                  <c:v>20.337262465487989</c:v>
                </c:pt>
              </c:numCache>
            </c:numRef>
          </c:xVal>
          <c:yVal>
            <c:numRef>
              <c:f>Sheet4!$K$3:$K$17</c:f>
              <c:numCache>
                <c:formatCode>General</c:formatCode>
                <c:ptCount val="15"/>
                <c:pt idx="0">
                  <c:v>0</c:v>
                </c:pt>
                <c:pt idx="1">
                  <c:v>16.75856175517983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13.36248162335599</c:v>
                </c:pt>
                <c:pt idx="11">
                  <c:v>40.456586780007079</c:v>
                </c:pt>
                <c:pt idx="12">
                  <c:v>11.823153220696339</c:v>
                </c:pt>
                <c:pt idx="13">
                  <c:v>16.75856175517983</c:v>
                </c:pt>
                <c:pt idx="14">
                  <c:v>14.44596942572279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433472"/>
        <c:axId val="128901120"/>
      </c:scatterChart>
      <c:valAx>
        <c:axId val="128433472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SA"/>
            </a:pPr>
            <a:endParaRPr lang="en-US"/>
          </a:p>
        </c:txPr>
        <c:crossAx val="128901120"/>
        <c:crosses val="autoZero"/>
        <c:crossBetween val="midCat"/>
      </c:valAx>
      <c:valAx>
        <c:axId val="128901120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SA"/>
            </a:pPr>
            <a:endParaRPr lang="en-US"/>
          </a:p>
        </c:txPr>
        <c:crossAx val="128433472"/>
        <c:crosses val="autoZero"/>
        <c:crossBetween val="midCat"/>
      </c:valAx>
    </c:plotArea>
    <c:legend>
      <c:legendPos val="l"/>
      <c:overlay val="0"/>
      <c:txPr>
        <a:bodyPr/>
        <a:lstStyle/>
        <a:p>
          <a:pPr>
            <a:defRPr lang="ar-SA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Sheet5!$M$2:$M$25</c:f>
              <c:numCache>
                <c:formatCode>General</c:formatCode>
                <c:ptCount val="24"/>
                <c:pt idx="0">
                  <c:v>100</c:v>
                </c:pt>
                <c:pt idx="1">
                  <c:v>80</c:v>
                </c:pt>
                <c:pt idx="2">
                  <c:v>70</c:v>
                </c:pt>
                <c:pt idx="3">
                  <c:v>60</c:v>
                </c:pt>
                <c:pt idx="4">
                  <c:v>50</c:v>
                </c:pt>
                <c:pt idx="5">
                  <c:v>40.778047933310177</c:v>
                </c:pt>
                <c:pt idx="6">
                  <c:v>25.610820244328103</c:v>
                </c:pt>
                <c:pt idx="7">
                  <c:v>20.054663477963789</c:v>
                </c:pt>
                <c:pt idx="8">
                  <c:v>19</c:v>
                </c:pt>
                <c:pt idx="9">
                  <c:v>18.5</c:v>
                </c:pt>
                <c:pt idx="10">
                  <c:v>18</c:v>
                </c:pt>
                <c:pt idx="11">
                  <c:v>17.459845330160618</c:v>
                </c:pt>
                <c:pt idx="12">
                  <c:v>15</c:v>
                </c:pt>
                <c:pt idx="13">
                  <c:v>14</c:v>
                </c:pt>
                <c:pt idx="14">
                  <c:v>12</c:v>
                </c:pt>
                <c:pt idx="15">
                  <c:v>10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</c:numCache>
            </c:numRef>
          </c:xVal>
          <c:yVal>
            <c:numRef>
              <c:f>Sheet5!$N$2:$N$25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0.21433327755044829</c:v>
                </c:pt>
                <c:pt idx="6">
                  <c:v>9.9964595303220136</c:v>
                </c:pt>
                <c:pt idx="7">
                  <c:v>14.363773385548814</c:v>
                </c:pt>
                <c:pt idx="8">
                  <c:v>26</c:v>
                </c:pt>
                <c:pt idx="9">
                  <c:v>29</c:v>
                </c:pt>
                <c:pt idx="10">
                  <c:v>32</c:v>
                </c:pt>
                <c:pt idx="11">
                  <c:v>36.890570388896229</c:v>
                </c:pt>
                <c:pt idx="12">
                  <c:v>30</c:v>
                </c:pt>
                <c:pt idx="13">
                  <c:v>25</c:v>
                </c:pt>
                <c:pt idx="14">
                  <c:v>15</c:v>
                </c:pt>
                <c:pt idx="15">
                  <c:v>10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904000"/>
        <c:axId val="128904576"/>
      </c:scatterChart>
      <c:valAx>
        <c:axId val="128904000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SA"/>
            </a:pPr>
            <a:endParaRPr lang="en-US"/>
          </a:p>
        </c:txPr>
        <c:crossAx val="128904576"/>
        <c:crosses val="autoZero"/>
        <c:crossBetween val="midCat"/>
      </c:valAx>
      <c:valAx>
        <c:axId val="128904576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SA"/>
            </a:pPr>
            <a:endParaRPr lang="en-US"/>
          </a:p>
        </c:txPr>
        <c:crossAx val="128904000"/>
        <c:crosses val="autoZero"/>
        <c:crossBetween val="midCat"/>
      </c:valAx>
    </c:plotArea>
    <c:legend>
      <c:legendPos val="l"/>
      <c:overlay val="0"/>
      <c:txPr>
        <a:bodyPr/>
        <a:lstStyle/>
        <a:p>
          <a:pPr>
            <a:defRPr lang="ar-SA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6</xdr:col>
      <xdr:colOff>457200</xdr:colOff>
      <xdr:row>25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390525</xdr:colOff>
      <xdr:row>7</xdr:row>
      <xdr:rowOff>142875</xdr:rowOff>
    </xdr:from>
    <xdr:to>
      <xdr:col>14</xdr:col>
      <xdr:colOff>161925</xdr:colOff>
      <xdr:row>22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1695450</xdr:colOff>
      <xdr:row>18</xdr:row>
      <xdr:rowOff>123825</xdr:rowOff>
    </xdr:from>
    <xdr:to>
      <xdr:col>6</xdr:col>
      <xdr:colOff>495300</xdr:colOff>
      <xdr:row>33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247650</xdr:colOff>
      <xdr:row>18</xdr:row>
      <xdr:rowOff>0</xdr:rowOff>
    </xdr:from>
    <xdr:to>
      <xdr:col>15</xdr:col>
      <xdr:colOff>476250</xdr:colOff>
      <xdr:row>33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4</xdr:row>
      <xdr:rowOff>171450</xdr:rowOff>
    </xdr:from>
    <xdr:to>
      <xdr:col>11</xdr:col>
      <xdr:colOff>9525</xdr:colOff>
      <xdr:row>19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7"/>
  <sheetViews>
    <sheetView topLeftCell="X1" zoomScale="80" zoomScaleNormal="80" workbookViewId="0">
      <selection activeCell="W3" sqref="W3"/>
    </sheetView>
  </sheetViews>
  <sheetFormatPr defaultRowHeight="15"/>
  <cols>
    <col min="1" max="1" width="4.28515625" customWidth="1"/>
    <col min="2" max="2" width="4.140625" customWidth="1"/>
    <col min="3" max="3" width="13" bestFit="1" customWidth="1"/>
    <col min="4" max="4" width="4.42578125" customWidth="1"/>
    <col min="5" max="5" width="6.42578125" customWidth="1"/>
    <col min="6" max="6" width="5.42578125" customWidth="1"/>
    <col min="7" max="7" width="5.28515625" customWidth="1"/>
    <col min="8" max="8" width="9.140625" bestFit="1" customWidth="1"/>
    <col min="10" max="10" width="20.85546875" bestFit="1" customWidth="1"/>
    <col min="11" max="11" width="10.85546875" customWidth="1"/>
    <col min="15" max="15" width="24" customWidth="1"/>
    <col min="16" max="16" width="25.28515625" customWidth="1"/>
    <col min="17" max="17" width="23.5703125" customWidth="1"/>
    <col min="18" max="18" width="30.140625" customWidth="1"/>
    <col min="19" max="19" width="26.85546875" customWidth="1"/>
    <col min="20" max="20" width="15.140625" bestFit="1" customWidth="1"/>
    <col min="23" max="23" width="31.7109375" customWidth="1"/>
    <col min="24" max="24" width="11.85546875" customWidth="1"/>
    <col min="25" max="25" width="13.28515625" bestFit="1" customWidth="1"/>
    <col min="26" max="26" width="14.42578125" style="9" bestFit="1" customWidth="1"/>
    <col min="27" max="27" width="27.5703125" customWidth="1"/>
    <col min="28" max="29" width="13.28515625" customWidth="1"/>
  </cols>
  <sheetData>
    <row r="1" spans="1:35">
      <c r="A1" t="s">
        <v>2</v>
      </c>
      <c r="E1" t="s">
        <v>6</v>
      </c>
      <c r="T1" t="s">
        <v>25</v>
      </c>
      <c r="X1" t="s">
        <v>30</v>
      </c>
      <c r="Y1" t="s">
        <v>42</v>
      </c>
      <c r="Z1" s="9" t="s">
        <v>45</v>
      </c>
      <c r="AA1" t="s">
        <v>30</v>
      </c>
      <c r="AB1" t="s">
        <v>43</v>
      </c>
      <c r="AC1" t="s">
        <v>23</v>
      </c>
      <c r="AD1" t="s">
        <v>44</v>
      </c>
      <c r="AF1" t="s">
        <v>48</v>
      </c>
    </row>
    <row r="2" spans="1:35">
      <c r="A2" t="s">
        <v>3</v>
      </c>
      <c r="B2" t="s">
        <v>4</v>
      </c>
      <c r="C2" t="s">
        <v>5</v>
      </c>
      <c r="E2" t="s">
        <v>7</v>
      </c>
      <c r="F2" t="s">
        <v>0</v>
      </c>
      <c r="G2" t="s">
        <v>1</v>
      </c>
      <c r="H2" t="s">
        <v>9</v>
      </c>
      <c r="I2" t="s">
        <v>8</v>
      </c>
      <c r="J2" t="s">
        <v>10</v>
      </c>
      <c r="K2" t="s">
        <v>11</v>
      </c>
      <c r="L2" t="s">
        <v>12</v>
      </c>
      <c r="M2" t="s">
        <v>13</v>
      </c>
      <c r="O2" t="s">
        <v>17</v>
      </c>
      <c r="P2" t="s">
        <v>19</v>
      </c>
      <c r="Q2" t="s">
        <v>20</v>
      </c>
      <c r="R2" t="s">
        <v>21</v>
      </c>
      <c r="S2" t="s">
        <v>22</v>
      </c>
      <c r="T2" t="s">
        <v>24</v>
      </c>
      <c r="U2" t="s">
        <v>8</v>
      </c>
      <c r="W2" t="s">
        <v>29</v>
      </c>
    </row>
    <row r="3" spans="1:35">
      <c r="A3">
        <v>1</v>
      </c>
      <c r="B3">
        <v>0</v>
      </c>
      <c r="C3">
        <v>0</v>
      </c>
      <c r="E3">
        <f>(A3*58.7/(B3*63.5+A3*58.7+C3*107))*100</f>
        <v>100</v>
      </c>
      <c r="F3">
        <f>(B3*63.5/(A3*58.7+B3*63.5+C3*107))*100</f>
        <v>0</v>
      </c>
      <c r="G3">
        <f>(C3*107/(B3*63.5+A3*58.7+C3*107))*100</f>
        <v>0</v>
      </c>
      <c r="H3">
        <f>8*60+26</f>
        <v>506</v>
      </c>
      <c r="I3">
        <f>H3/60</f>
        <v>8.4333333333333336</v>
      </c>
      <c r="J3">
        <f>1/H3</f>
        <v>1.976284584980237E-3</v>
      </c>
      <c r="K3">
        <f>J3/100</f>
        <v>1.9762845849802369E-5</v>
      </c>
      <c r="L3">
        <f>((J3-K$3*E3)/(K$3*E3))*100</f>
        <v>0</v>
      </c>
      <c r="M3">
        <f>L3/E3</f>
        <v>0</v>
      </c>
      <c r="O3">
        <f>(-0.0426081493584968+0.0447085498764833*F3^(0.5)+0.000882635994217492*F3+-0.00135640497689789*F3^(1.5)+0.0000863726742343394*F3^2)/(1+-0.543289130868132*F3^(0.5)+0.108691551874143*F3+-0.00934404638076721*F3^(1.5)+0.000291267840703249*F3^2)</f>
        <v>-4.26081493584968E-2</v>
      </c>
      <c r="P3">
        <f>(8.38079978776094E-12+0.00875045445894009*G3+-0.000542659485512226*G3^2+0.00013016054180278*G3^3+-2.37748383168755E-06*G3^4+-1.04465938816921E-07*G3^5+4.38513923648865E-09*G3^6+-6.44850744978172E-11*G3^7+4.37098784808473E-13*G3^8+-1.15082085584729E-15*G3^9)/(1+-0.131250087698934*G3+0.00879799437475077*G3^2+-0.000369150693507672*G3^3+0.0000104721425663883*G3^4+-0.0000002043706662557*G3^5+2.706988333042E-09*G3^6+-2.30678157052159E-11*G3^7+1.12348816431769E-13*G3^8+-2.33307317855799E-16*G3^9)</f>
        <v>8.3807997877609394E-12</v>
      </c>
      <c r="Q3">
        <f>IF(F3=0,0,O3)</f>
        <v>0</v>
      </c>
      <c r="R3">
        <f>IF(G3=0,0,P3)</f>
        <v>0</v>
      </c>
      <c r="S3">
        <f>Q3+R3</f>
        <v>0</v>
      </c>
      <c r="T3">
        <f>1/(((S3*K$3/100)+K$3)*E3)</f>
        <v>506.00000000000006</v>
      </c>
      <c r="U3">
        <f>T3/60</f>
        <v>8.4333333333333336</v>
      </c>
      <c r="W3">
        <f>7.04026277575896*EXP(-EXP(-(F3-31.2597696494867)/12.6685895587668)-(F3-31.2597696494867)/12.6685895587668+1)+15.3829750076766*EXP(-EXP(-(G3-36.5947176188799)/13.1738646366629)-(G3-36.5947176188799)/13.1738646366629+1)+-0.936493937145338*EXP(-EXP(-(F3-31.2597696494867)/12.6685895587668)-(F3-31.2597696494867)/12.6685895587668+1)*EXP(-EXP(-(G3-36.5947176188799)/13.1738646366629)-(G3-36.5947176188799)/13.1738646366629+1)</f>
        <v>1.7752447421655229E-3</v>
      </c>
      <c r="X3">
        <v>0</v>
      </c>
      <c r="Y3">
        <f>W3+(0.0635566682938822+0.0405819231287318*LN(E3)+-0.0520371252639255*(LN(E3))^2+0.0106381602099602*(LN(E3))^3)/(1+-1.45700051352569*LN(E3)+0.798911010088653*(LN(E3))^2+-0.195314109600566*(LN(E3))^3+0.0179571310856602*(LN(E3))^4)</f>
        <v>0.79454394207525503</v>
      </c>
      <c r="Z3" s="9">
        <f>IF(E3&gt;=40,W3,Y3)</f>
        <v>1.7752447421655229E-3</v>
      </c>
      <c r="AA3">
        <f>Z3*E3</f>
        <v>0.17752447421655229</v>
      </c>
      <c r="AB3">
        <f>AA3*K$3*E3/100+K$3*E3</f>
        <v>1.9797929737987458E-3</v>
      </c>
      <c r="AC3">
        <f>1/AB3</f>
        <v>505.10331799048708</v>
      </c>
      <c r="AD3">
        <f>AC3/60</f>
        <v>8.4183886331747839</v>
      </c>
    </row>
    <row r="4" spans="1:35">
      <c r="A4">
        <v>1</v>
      </c>
      <c r="B4">
        <v>1</v>
      </c>
      <c r="C4">
        <v>1</v>
      </c>
      <c r="E4">
        <f t="shared" ref="E4:E16" si="0">(A4*58.7/(B4*63.5+A4*58.7+C4*107))*100</f>
        <v>25.610820244328103</v>
      </c>
      <c r="F4">
        <f t="shared" ref="F4:F16" si="1">(B4*63.5/(A4*58.7+B4*63.5+C4*107))*100</f>
        <v>27.705061082024436</v>
      </c>
      <c r="G4">
        <f t="shared" ref="G4:G16" si="2">(C4*107/(B4*63.5+A4*58.7+C4*107))*100</f>
        <v>46.684118673647475</v>
      </c>
      <c r="H4">
        <f>4*60</f>
        <v>240</v>
      </c>
      <c r="I4">
        <f t="shared" ref="I4:I67" si="3">H4/60</f>
        <v>4</v>
      </c>
      <c r="J4">
        <f t="shared" ref="J4:J16" si="4">1/H4</f>
        <v>4.1666666666666666E-3</v>
      </c>
      <c r="L4">
        <f t="shared" ref="L4:L16" si="5">((J4-K$3*E4)/(K$3*E4))*100</f>
        <v>723.21976149914815</v>
      </c>
      <c r="M4">
        <f t="shared" ref="M4:M16" si="6">L4/E4</f>
        <v>28.238836343373887</v>
      </c>
      <c r="O4">
        <f t="shared" ref="O4:O67" si="7">(-0.0426081493584968+0.0447085498764833*F4^(0.5)+0.000882635994217492*F4+-0.00135640497689789*F4^(1.5)+0.0000863726742343394*F4^2)/(1+-0.543289130868132*F4^(0.5)+0.108691551874143*F4+-0.00934404638076721*F4^(1.5)+0.000291267840703249*F4^2)</f>
        <v>6.7864608362276115</v>
      </c>
      <c r="P4">
        <f t="shared" ref="P4:P67" si="8">(8.38079978776094E-12+0.00875045445894009*G4+-0.000542659485512226*G4^2+0.00013016054180278*G4^3+-2.37748383168755E-06*G4^4+-1.04465938816921E-07*G4^5+4.38513923648865E-09*G4^6+-6.44850744978172E-11*G4^7+4.37098784808473E-13*G4^8+-1.15082085584729E-15*G4^9)/(1+-0.131250087698934*G4+0.00879799437475077*G4^2+-0.000369150693507672*G4^3+0.0000104721425663883*G4^4+-0.0000002043706662557*G4^5+2.706988333042E-09*G4^6+-2.30678157052159E-11*G4^7+1.12348816431769E-13*G4^8+-2.33307317855799E-16*G4^9)</f>
        <v>11.888050075054659</v>
      </c>
      <c r="Q4">
        <f t="shared" ref="Q4:Q16" si="9">IF(F4=0,0,O4)</f>
        <v>6.7864608362276115</v>
      </c>
      <c r="R4">
        <f t="shared" ref="R4:R16" si="10">IF(G4=0,0,P4)</f>
        <v>11.888050075054659</v>
      </c>
      <c r="S4">
        <f t="shared" ref="S4:S16" si="11">Q4+R4</f>
        <v>18.674510911282269</v>
      </c>
      <c r="T4">
        <f t="shared" ref="T4:T16" si="12">1/(((S4*K$3/100)+K$3)*E4)</f>
        <v>1664.8287929957883</v>
      </c>
      <c r="U4">
        <f t="shared" ref="U4:U67" si="13">T4/60</f>
        <v>27.747146549929806</v>
      </c>
      <c r="W4">
        <f t="shared" ref="W4:W67" si="14">7.04026277575896*EXP(-EXP(-(F4-31.2597696494867)/12.6685895587668)-(F4-31.2597696494867)/12.6685895587668+1)+15.3829750076766*EXP(-EXP(-(G4-36.5947176188799)/13.1738646366629)-(G4-36.5947176188799)/13.1738646366629+1)+-0.936493937145338*EXP(-EXP(-(F4-31.2597696494867)/12.6685895587668)-(F4-31.2597696494867)/12.6685895587668+1)*EXP(-EXP(-(G4-36.5947176188799)/13.1738646366629)-(G4-36.5947176188799)/13.1738646366629+1)</f>
        <v>18.242376813051873</v>
      </c>
      <c r="X4">
        <v>28.238836343373887</v>
      </c>
      <c r="Y4">
        <f t="shared" ref="Y4:Y67" si="15">W4+(0.0635566682938822+0.0405819231287318*LN(E4)+-0.0520371252639255*(LN(E4))^2+0.0106381602099602*(LN(E4))^3)/(1+-1.45700051352569*LN(E4)+0.798911010088653*(LN(E4))^2+-0.195314109600566*(LN(E4))^3+0.0179571310856602*(LN(E4))^4)</f>
        <v>24.183427517304359</v>
      </c>
      <c r="Z4" s="9">
        <f t="shared" ref="Z4:Z67" si="16">IF(E4&gt;=40,W4,Y4)</f>
        <v>24.183427517304359</v>
      </c>
      <c r="AA4">
        <f t="shared" ref="AA4:AA67" si="17">Z4*E4</f>
        <v>619.35741503741986</v>
      </c>
      <c r="AB4">
        <f t="shared" ref="AB4:AB67" si="18">AA4*K$3*E4/100+K$3*E4</f>
        <v>3.6409749897130207E-3</v>
      </c>
      <c r="AC4">
        <f t="shared" ref="AC4:AC67" si="19">1/AB4</f>
        <v>274.65170807965899</v>
      </c>
      <c r="AD4">
        <f t="shared" ref="AD4:AD67" si="20">AC4/60</f>
        <v>4.5775284679943162</v>
      </c>
    </row>
    <row r="5" spans="1:35">
      <c r="A5" s="1">
        <v>2</v>
      </c>
      <c r="B5" s="1">
        <v>1</v>
      </c>
      <c r="C5" s="1">
        <v>0</v>
      </c>
      <c r="D5" s="1"/>
      <c r="E5" s="1">
        <f t="shared" si="0"/>
        <v>64.897733554449971</v>
      </c>
      <c r="F5" s="1">
        <f t="shared" si="1"/>
        <v>35.102266445550029</v>
      </c>
      <c r="G5" s="1">
        <f t="shared" si="2"/>
        <v>0</v>
      </c>
      <c r="H5" s="1">
        <f>2*60+30</f>
        <v>150</v>
      </c>
      <c r="I5" s="1">
        <f t="shared" si="3"/>
        <v>2.5</v>
      </c>
      <c r="J5" s="1">
        <f t="shared" si="4"/>
        <v>6.6666666666666671E-3</v>
      </c>
      <c r="K5" s="1"/>
      <c r="L5" s="1">
        <f t="shared" si="5"/>
        <v>419.79216354344135</v>
      </c>
      <c r="M5" s="1">
        <f t="shared" si="6"/>
        <v>6.4685180907162305</v>
      </c>
      <c r="N5" s="1"/>
      <c r="O5">
        <f t="shared" si="7"/>
        <v>6.4198094684467248</v>
      </c>
      <c r="P5">
        <f t="shared" si="8"/>
        <v>8.3807997877609394E-12</v>
      </c>
      <c r="Q5">
        <f t="shared" si="9"/>
        <v>6.4198094684467248</v>
      </c>
      <c r="R5">
        <f t="shared" si="10"/>
        <v>0</v>
      </c>
      <c r="S5">
        <f t="shared" si="11"/>
        <v>6.4198094684467248</v>
      </c>
      <c r="T5">
        <f t="shared" si="12"/>
        <v>732.65329942762025</v>
      </c>
      <c r="U5">
        <f t="shared" si="13"/>
        <v>12.210888323793672</v>
      </c>
      <c r="W5">
        <f t="shared" si="14"/>
        <v>6.7529220193363431</v>
      </c>
      <c r="X5">
        <v>6.4685180907162305</v>
      </c>
      <c r="Y5">
        <f t="shared" si="15"/>
        <v>7.9358585780899524</v>
      </c>
      <c r="Z5" s="9">
        <f t="shared" si="16"/>
        <v>6.7529220193363431</v>
      </c>
      <c r="AA5">
        <f t="shared" si="17"/>
        <v>438.24933392486827</v>
      </c>
      <c r="AB5">
        <f t="shared" si="18"/>
        <v>6.9033916717225821E-3</v>
      </c>
      <c r="AC5">
        <f t="shared" si="19"/>
        <v>144.85633259027776</v>
      </c>
      <c r="AD5">
        <f t="shared" si="20"/>
        <v>2.4142722098379625</v>
      </c>
    </row>
    <row r="6" spans="1:35">
      <c r="A6" s="4">
        <v>2</v>
      </c>
      <c r="B6" s="4">
        <v>0</v>
      </c>
      <c r="C6" s="4">
        <v>1</v>
      </c>
      <c r="D6" s="4"/>
      <c r="E6" s="4">
        <f t="shared" si="0"/>
        <v>52.317290552584673</v>
      </c>
      <c r="F6" s="4">
        <f t="shared" si="1"/>
        <v>0</v>
      </c>
      <c r="G6" s="4">
        <f t="shared" si="2"/>
        <v>47.682709447415327</v>
      </c>
      <c r="H6" s="4">
        <f>2*60+20</f>
        <v>140</v>
      </c>
      <c r="I6" s="4">
        <f t="shared" si="3"/>
        <v>2.3333333333333335</v>
      </c>
      <c r="J6" s="4">
        <f t="shared" si="4"/>
        <v>7.1428571428571426E-3</v>
      </c>
      <c r="K6" s="4"/>
      <c r="L6" s="4">
        <f t="shared" si="5"/>
        <v>590.83962034558283</v>
      </c>
      <c r="M6" s="4">
        <f t="shared" si="6"/>
        <v>11.293391039654921</v>
      </c>
      <c r="N6" s="4"/>
      <c r="O6">
        <f t="shared" si="7"/>
        <v>-4.26081493584968E-2</v>
      </c>
      <c r="P6">
        <f t="shared" si="8"/>
        <v>11.303582876973588</v>
      </c>
      <c r="Q6">
        <f t="shared" si="9"/>
        <v>0</v>
      </c>
      <c r="R6">
        <f t="shared" si="10"/>
        <v>11.303582876973588</v>
      </c>
      <c r="S6">
        <f t="shared" si="11"/>
        <v>11.303582876973588</v>
      </c>
      <c r="T6">
        <f t="shared" si="12"/>
        <v>868.9526819211718</v>
      </c>
      <c r="U6">
        <f t="shared" si="13"/>
        <v>14.482544698686196</v>
      </c>
      <c r="W6">
        <f t="shared" si="14"/>
        <v>11.713411360347305</v>
      </c>
      <c r="X6">
        <v>11.293391039654921</v>
      </c>
      <c r="Y6">
        <f t="shared" si="15"/>
        <v>13.230896530110536</v>
      </c>
      <c r="Z6" s="9">
        <f t="shared" si="16"/>
        <v>11.713411360347305</v>
      </c>
      <c r="AA6">
        <f t="shared" si="17"/>
        <v>612.81394550123605</v>
      </c>
      <c r="AB6">
        <f t="shared" si="18"/>
        <v>7.3700581614075927E-3</v>
      </c>
      <c r="AC6">
        <f t="shared" si="19"/>
        <v>135.6841395413102</v>
      </c>
      <c r="AD6">
        <f t="shared" si="20"/>
        <v>2.2614023256885032</v>
      </c>
    </row>
    <row r="7" spans="1:35">
      <c r="A7" s="1">
        <v>1</v>
      </c>
      <c r="B7" s="1">
        <v>1</v>
      </c>
      <c r="C7" s="1">
        <v>0</v>
      </c>
      <c r="D7" s="1"/>
      <c r="E7" s="1">
        <f t="shared" si="0"/>
        <v>48.036006546644842</v>
      </c>
      <c r="F7" s="1">
        <f t="shared" si="1"/>
        <v>51.963993453355151</v>
      </c>
      <c r="G7" s="1">
        <f t="shared" si="2"/>
        <v>0</v>
      </c>
      <c r="H7" s="1">
        <f>7*60+32</f>
        <v>452</v>
      </c>
      <c r="I7" s="1">
        <f t="shared" si="3"/>
        <v>7.5333333333333332</v>
      </c>
      <c r="J7" s="1">
        <f t="shared" si="4"/>
        <v>2.2123893805309734E-3</v>
      </c>
      <c r="K7" s="1"/>
      <c r="L7" s="1">
        <f t="shared" si="5"/>
        <v>133.04789615715131</v>
      </c>
      <c r="M7" s="1">
        <f t="shared" si="6"/>
        <v>2.7697534770705095</v>
      </c>
      <c r="N7" s="1"/>
      <c r="O7">
        <f t="shared" si="7"/>
        <v>2.8122146738232181</v>
      </c>
      <c r="P7">
        <f t="shared" si="8"/>
        <v>8.3807997877609394E-12</v>
      </c>
      <c r="Q7">
        <f t="shared" si="9"/>
        <v>2.8122146738232181</v>
      </c>
      <c r="R7">
        <f t="shared" si="10"/>
        <v>0</v>
      </c>
      <c r="S7">
        <f t="shared" si="11"/>
        <v>2.8122146738232181</v>
      </c>
      <c r="T7">
        <f t="shared" si="12"/>
        <v>1024.5635637479577</v>
      </c>
      <c r="U7">
        <f t="shared" si="13"/>
        <v>17.076059395799295</v>
      </c>
      <c r="W7">
        <f t="shared" si="14"/>
        <v>3.0718561013069796</v>
      </c>
      <c r="X7">
        <v>2.7697534770705095</v>
      </c>
      <c r="Y7">
        <f t="shared" si="15"/>
        <v>4.7680551263793491</v>
      </c>
      <c r="Z7" s="9">
        <f t="shared" si="16"/>
        <v>3.0718561013069796</v>
      </c>
      <c r="AA7">
        <f t="shared" si="17"/>
        <v>147.55969979273297</v>
      </c>
      <c r="AB7">
        <f t="shared" si="18"/>
        <v>2.3501540237014134E-3</v>
      </c>
      <c r="AC7">
        <f t="shared" si="19"/>
        <v>425.50402650845569</v>
      </c>
      <c r="AD7">
        <f t="shared" si="20"/>
        <v>7.091733775140928</v>
      </c>
    </row>
    <row r="8" spans="1:35">
      <c r="A8" s="4">
        <v>1</v>
      </c>
      <c r="B8" s="4">
        <v>0</v>
      </c>
      <c r="C8" s="4">
        <v>1</v>
      </c>
      <c r="D8" s="4"/>
      <c r="E8" s="4">
        <f t="shared" si="0"/>
        <v>35.425467712733862</v>
      </c>
      <c r="F8" s="4">
        <f t="shared" si="1"/>
        <v>0</v>
      </c>
      <c r="G8" s="4">
        <f t="shared" si="2"/>
        <v>64.574532287266152</v>
      </c>
      <c r="H8" s="4">
        <f>9*60+58</f>
        <v>598</v>
      </c>
      <c r="I8" s="4">
        <f t="shared" si="3"/>
        <v>9.9666666666666668</v>
      </c>
      <c r="J8" s="4">
        <f t="shared" si="4"/>
        <v>1.6722408026755853E-3</v>
      </c>
      <c r="K8" s="4"/>
      <c r="L8" s="4">
        <f t="shared" si="5"/>
        <v>138.85467173371774</v>
      </c>
      <c r="M8" s="4">
        <f t="shared" si="6"/>
        <v>3.9196284678495785</v>
      </c>
      <c r="N8" s="4"/>
      <c r="O8">
        <f t="shared" si="7"/>
        <v>-4.26081493584968E-2</v>
      </c>
      <c r="P8">
        <f t="shared" si="8"/>
        <v>3.9247470294517939</v>
      </c>
      <c r="Q8">
        <f t="shared" si="9"/>
        <v>0</v>
      </c>
      <c r="R8">
        <f t="shared" si="10"/>
        <v>3.9247470294517939</v>
      </c>
      <c r="S8">
        <f t="shared" si="11"/>
        <v>3.9247470294517939</v>
      </c>
      <c r="T8">
        <f t="shared" si="12"/>
        <v>1374.4088658333167</v>
      </c>
      <c r="U8">
        <f t="shared" si="13"/>
        <v>22.906814430555279</v>
      </c>
      <c r="W8">
        <f t="shared" si="14"/>
        <v>4.4378813200249345</v>
      </c>
      <c r="X8">
        <v>3.9196284678495785</v>
      </c>
      <c r="Y8">
        <f t="shared" si="15"/>
        <v>7.1808194195115558</v>
      </c>
      <c r="Z8" s="9">
        <f t="shared" si="16"/>
        <v>7.1808194195115558</v>
      </c>
      <c r="AA8">
        <f t="shared" si="17"/>
        <v>254.38388649687894</v>
      </c>
      <c r="AB8">
        <f t="shared" si="18"/>
        <v>2.4810701440727916E-3</v>
      </c>
      <c r="AC8">
        <f t="shared" si="19"/>
        <v>403.05188565062241</v>
      </c>
      <c r="AD8">
        <f t="shared" si="20"/>
        <v>6.7175314275103739</v>
      </c>
    </row>
    <row r="9" spans="1:35" ht="92.25">
      <c r="A9" s="1">
        <v>1</v>
      </c>
      <c r="B9" s="1">
        <v>2</v>
      </c>
      <c r="C9" s="1">
        <v>0</v>
      </c>
      <c r="D9" s="1"/>
      <c r="E9" s="1">
        <f t="shared" si="0"/>
        <v>31.610123855681209</v>
      </c>
      <c r="F9" s="1">
        <f t="shared" si="1"/>
        <v>68.389876144318791</v>
      </c>
      <c r="G9" s="1">
        <f t="shared" si="2"/>
        <v>0</v>
      </c>
      <c r="H9" s="2">
        <v>1100</v>
      </c>
      <c r="I9" s="1">
        <f t="shared" si="3"/>
        <v>18.333333333333332</v>
      </c>
      <c r="J9" s="1">
        <f t="shared" si="4"/>
        <v>9.0909090909090909E-4</v>
      </c>
      <c r="K9" s="1"/>
      <c r="L9" s="1">
        <f t="shared" si="5"/>
        <v>45.522998296422493</v>
      </c>
      <c r="M9" s="1">
        <f t="shared" si="6"/>
        <v>1.4401398268561594</v>
      </c>
      <c r="N9" s="1"/>
      <c r="O9">
        <f t="shared" si="7"/>
        <v>1.3451362139325489</v>
      </c>
      <c r="P9">
        <f t="shared" si="8"/>
        <v>8.3807997877609394E-12</v>
      </c>
      <c r="Q9">
        <f t="shared" si="9"/>
        <v>1.3451362139325489</v>
      </c>
      <c r="R9">
        <f t="shared" si="10"/>
        <v>0</v>
      </c>
      <c r="S9">
        <f t="shared" si="11"/>
        <v>1.3451362139325489</v>
      </c>
      <c r="T9">
        <f t="shared" si="12"/>
        <v>1579.5064677613821</v>
      </c>
      <c r="U9">
        <f t="shared" si="13"/>
        <v>26.325107796023033</v>
      </c>
      <c r="W9">
        <f t="shared" si="14"/>
        <v>0.96801025821088205</v>
      </c>
      <c r="X9">
        <v>1.4401398268561594</v>
      </c>
      <c r="Y9">
        <f t="shared" si="15"/>
        <v>4.4134153212820921</v>
      </c>
      <c r="Z9" s="9">
        <f t="shared" si="16"/>
        <v>4.4134153212820921</v>
      </c>
      <c r="AA9">
        <f t="shared" si="17"/>
        <v>139.50860493228802</v>
      </c>
      <c r="AB9">
        <f t="shared" si="18"/>
        <v>1.496224637630641E-3</v>
      </c>
      <c r="AC9">
        <f t="shared" si="19"/>
        <v>668.34883937184611</v>
      </c>
      <c r="AD9">
        <f t="shared" si="20"/>
        <v>11.139147322864101</v>
      </c>
      <c r="AI9" s="17" t="s">
        <v>52</v>
      </c>
    </row>
    <row r="10" spans="1:35">
      <c r="A10" s="4">
        <v>1</v>
      </c>
      <c r="B10" s="4">
        <v>0</v>
      </c>
      <c r="C10" s="4">
        <v>2</v>
      </c>
      <c r="D10" s="4"/>
      <c r="E10" s="4">
        <f t="shared" si="0"/>
        <v>21.525485881921526</v>
      </c>
      <c r="F10" s="4">
        <f t="shared" si="1"/>
        <v>0</v>
      </c>
      <c r="G10" s="4">
        <f t="shared" si="2"/>
        <v>78.474514118078474</v>
      </c>
      <c r="H10" s="4">
        <v>1500</v>
      </c>
      <c r="I10" s="4">
        <f t="shared" si="3"/>
        <v>25</v>
      </c>
      <c r="J10" s="4">
        <f t="shared" si="4"/>
        <v>6.6666666666666664E-4</v>
      </c>
      <c r="K10" s="4"/>
      <c r="L10" s="4">
        <f t="shared" si="5"/>
        <v>56.713458262350954</v>
      </c>
      <c r="M10" s="4">
        <f t="shared" si="6"/>
        <v>2.6347121070090469</v>
      </c>
      <c r="N10" s="4"/>
      <c r="O10">
        <f t="shared" si="7"/>
        <v>-4.26081493584968E-2</v>
      </c>
      <c r="P10">
        <f t="shared" si="8"/>
        <v>2.5789045740727987</v>
      </c>
      <c r="Q10">
        <f t="shared" si="9"/>
        <v>0</v>
      </c>
      <c r="R10">
        <f t="shared" si="10"/>
        <v>2.5789045740727987</v>
      </c>
      <c r="S10">
        <f t="shared" si="11"/>
        <v>2.5789045740727987</v>
      </c>
      <c r="T10">
        <f t="shared" si="12"/>
        <v>2291.6036037778208</v>
      </c>
      <c r="U10">
        <f t="shared" si="13"/>
        <v>38.193393396297012</v>
      </c>
      <c r="W10">
        <f t="shared" si="14"/>
        <v>1.6713547662755348</v>
      </c>
      <c r="X10">
        <v>2.6347121070090469</v>
      </c>
      <c r="Y10">
        <f t="shared" si="15"/>
        <v>13.455288358761274</v>
      </c>
      <c r="Z10" s="9">
        <f t="shared" si="16"/>
        <v>13.455288358761274</v>
      </c>
      <c r="AA10">
        <f t="shared" si="17"/>
        <v>289.63161960369888</v>
      </c>
      <c r="AB10">
        <f t="shared" si="18"/>
        <v>1.6575118432667268E-3</v>
      </c>
      <c r="AC10">
        <f t="shared" si="19"/>
        <v>603.31393954274142</v>
      </c>
      <c r="AD10">
        <f t="shared" si="20"/>
        <v>10.055232325712357</v>
      </c>
    </row>
    <row r="11" spans="1:35">
      <c r="A11" s="1">
        <v>1</v>
      </c>
      <c r="B11" s="1">
        <v>0.1</v>
      </c>
      <c r="C11" s="1">
        <v>0</v>
      </c>
      <c r="D11" s="1"/>
      <c r="E11" s="1">
        <f t="shared" si="0"/>
        <v>90.238278247501938</v>
      </c>
      <c r="F11" s="1">
        <f t="shared" si="1"/>
        <v>9.7617217524980795</v>
      </c>
      <c r="G11" s="1">
        <f t="shared" si="2"/>
        <v>0</v>
      </c>
      <c r="H11" s="1">
        <f>5*60+55</f>
        <v>355</v>
      </c>
      <c r="I11" s="1">
        <f t="shared" si="3"/>
        <v>5.916666666666667</v>
      </c>
      <c r="J11" s="1">
        <f t="shared" si="4"/>
        <v>2.8169014084507044E-3</v>
      </c>
      <c r="K11" s="1"/>
      <c r="L11" s="1">
        <f t="shared" si="5"/>
        <v>57.954267341699264</v>
      </c>
      <c r="M11" s="1">
        <f t="shared" si="6"/>
        <v>0.64223596091610502</v>
      </c>
      <c r="N11" s="1"/>
      <c r="O11">
        <f t="shared" si="7"/>
        <v>0.68225744591893767</v>
      </c>
      <c r="P11">
        <f t="shared" si="8"/>
        <v>8.3807997877609394E-12</v>
      </c>
      <c r="Q11">
        <f t="shared" si="9"/>
        <v>0.68225744591893767</v>
      </c>
      <c r="R11">
        <f t="shared" si="10"/>
        <v>0</v>
      </c>
      <c r="S11">
        <f t="shared" si="11"/>
        <v>0.68225744591893767</v>
      </c>
      <c r="T11">
        <f t="shared" si="12"/>
        <v>556.93789877946494</v>
      </c>
      <c r="U11">
        <f t="shared" si="13"/>
        <v>9.2822983129910828</v>
      </c>
      <c r="W11">
        <f t="shared" si="14"/>
        <v>0.445500889612574</v>
      </c>
      <c r="X11">
        <v>0.64223596091610502</v>
      </c>
      <c r="Y11">
        <f t="shared" si="15"/>
        <v>1.3090880837359975</v>
      </c>
      <c r="Z11" s="9">
        <f t="shared" si="16"/>
        <v>0.445500889612574</v>
      </c>
      <c r="AA11">
        <f t="shared" si="17"/>
        <v>40.201233236369099</v>
      </c>
      <c r="AB11">
        <f t="shared" si="18"/>
        <v>2.5002999793332786E-3</v>
      </c>
      <c r="AC11">
        <f t="shared" si="19"/>
        <v>399.95200906519085</v>
      </c>
      <c r="AD11">
        <f t="shared" si="20"/>
        <v>6.665866817753181</v>
      </c>
    </row>
    <row r="12" spans="1:35">
      <c r="A12" s="4">
        <v>1</v>
      </c>
      <c r="B12" s="4">
        <v>0</v>
      </c>
      <c r="C12" s="4">
        <v>0.1</v>
      </c>
      <c r="D12" s="4"/>
      <c r="E12" s="4">
        <f t="shared" si="0"/>
        <v>84.582132564841501</v>
      </c>
      <c r="F12" s="4">
        <f t="shared" si="1"/>
        <v>0</v>
      </c>
      <c r="G12" s="4">
        <f t="shared" si="2"/>
        <v>15.417867435158502</v>
      </c>
      <c r="H12" s="4">
        <f>3*60+50</f>
        <v>230</v>
      </c>
      <c r="I12" s="4">
        <f t="shared" si="3"/>
        <v>3.8333333333333335</v>
      </c>
      <c r="J12" s="4">
        <f t="shared" si="4"/>
        <v>4.3478260869565218E-3</v>
      </c>
      <c r="K12" s="4"/>
      <c r="L12" s="4">
        <f t="shared" si="5"/>
        <v>160.10221465076663</v>
      </c>
      <c r="M12" s="4">
        <f t="shared" si="6"/>
        <v>1.8928609364162186</v>
      </c>
      <c r="N12" s="4"/>
      <c r="O12">
        <f t="shared" si="7"/>
        <v>-4.26081493584968E-2</v>
      </c>
      <c r="P12">
        <f t="shared" si="8"/>
        <v>1.8974625699153491</v>
      </c>
      <c r="Q12">
        <f t="shared" si="9"/>
        <v>0</v>
      </c>
      <c r="R12">
        <f t="shared" si="10"/>
        <v>1.8974625699153491</v>
      </c>
      <c r="S12">
        <f t="shared" si="11"/>
        <v>1.8974625699153491</v>
      </c>
      <c r="T12">
        <f t="shared" si="12"/>
        <v>587.09518236167423</v>
      </c>
      <c r="U12">
        <f t="shared" si="13"/>
        <v>9.7849197060279032</v>
      </c>
      <c r="W12">
        <f t="shared" si="14"/>
        <v>1.421438015662823</v>
      </c>
      <c r="X12">
        <v>1.8928609364162186</v>
      </c>
      <c r="Y12">
        <f t="shared" si="15"/>
        <v>2.3353689183722555</v>
      </c>
      <c r="Z12" s="9">
        <f t="shared" si="16"/>
        <v>1.421438015662823</v>
      </c>
      <c r="AA12">
        <f t="shared" si="17"/>
        <v>120.22825867349815</v>
      </c>
      <c r="AB12">
        <f t="shared" si="18"/>
        <v>3.6812995592185819E-3</v>
      </c>
      <c r="AC12">
        <f t="shared" si="19"/>
        <v>271.64320205777193</v>
      </c>
      <c r="AD12">
        <f t="shared" si="20"/>
        <v>4.5273867009628654</v>
      </c>
    </row>
    <row r="13" spans="1:35" s="3" customFormat="1">
      <c r="A13" s="3">
        <v>1</v>
      </c>
      <c r="B13" s="3">
        <v>1</v>
      </c>
      <c r="C13" s="3">
        <v>2</v>
      </c>
      <c r="E13" s="3">
        <f t="shared" si="0"/>
        <v>17.459845330160618</v>
      </c>
      <c r="F13" s="3">
        <f t="shared" si="1"/>
        <v>18.887566924449732</v>
      </c>
      <c r="G13" s="3">
        <f t="shared" si="2"/>
        <v>63.652587745389653</v>
      </c>
      <c r="H13" s="3">
        <f>5*60+27</f>
        <v>327</v>
      </c>
      <c r="I13" s="3">
        <f t="shared" si="3"/>
        <v>5.45</v>
      </c>
      <c r="J13" s="3">
        <f t="shared" si="4"/>
        <v>3.0581039755351682E-3</v>
      </c>
      <c r="L13" s="3">
        <f t="shared" si="5"/>
        <v>786.26249680904823</v>
      </c>
      <c r="M13" s="3">
        <f t="shared" si="6"/>
        <v>45.03261523461704</v>
      </c>
      <c r="O13">
        <f t="shared" si="7"/>
        <v>3.0611507607316613</v>
      </c>
      <c r="P13">
        <f t="shared" si="8"/>
        <v>4.1424224363015245</v>
      </c>
      <c r="Q13" s="3">
        <f t="shared" si="9"/>
        <v>3.0611507607316613</v>
      </c>
      <c r="R13" s="3">
        <f t="shared" si="10"/>
        <v>4.1424224363015245</v>
      </c>
      <c r="S13" s="3">
        <f t="shared" si="11"/>
        <v>7.2035731970331858</v>
      </c>
      <c r="T13" s="3">
        <f t="shared" si="12"/>
        <v>2703.3412022928642</v>
      </c>
      <c r="U13" s="3">
        <f t="shared" si="13"/>
        <v>45.055686704881069</v>
      </c>
      <c r="W13">
        <f t="shared" si="14"/>
        <v>8.1420448457208092</v>
      </c>
      <c r="X13" s="3">
        <v>45.03261523461704</v>
      </c>
      <c r="Y13">
        <f t="shared" si="15"/>
        <v>45.001610329048511</v>
      </c>
      <c r="Z13" s="9">
        <f t="shared" si="16"/>
        <v>45.001610329048511</v>
      </c>
      <c r="AA13">
        <f t="shared" si="17"/>
        <v>785.72115595334549</v>
      </c>
      <c r="AB13">
        <f t="shared" si="18"/>
        <v>3.0562360451771701E-3</v>
      </c>
      <c r="AC13">
        <f t="shared" si="19"/>
        <v>327.19985800116103</v>
      </c>
      <c r="AD13">
        <f t="shared" si="20"/>
        <v>5.4533309666860168</v>
      </c>
      <c r="AE13"/>
    </row>
    <row r="14" spans="1:35" s="3" customFormat="1">
      <c r="A14" s="3">
        <v>1</v>
      </c>
      <c r="B14" s="3">
        <v>2</v>
      </c>
      <c r="C14" s="3">
        <v>1</v>
      </c>
      <c r="E14" s="3">
        <f t="shared" si="0"/>
        <v>20.054663477963789</v>
      </c>
      <c r="F14" s="3">
        <f t="shared" si="1"/>
        <v>43.389135633754698</v>
      </c>
      <c r="G14" s="3">
        <f t="shared" si="2"/>
        <v>36.556200888281523</v>
      </c>
      <c r="H14" s="3">
        <f>5*60+22</f>
        <v>322</v>
      </c>
      <c r="I14" s="3">
        <f t="shared" si="3"/>
        <v>5.3666666666666663</v>
      </c>
      <c r="J14" s="3">
        <f t="shared" si="4"/>
        <v>3.105590062111801E-3</v>
      </c>
      <c r="L14" s="3">
        <f t="shared" si="5"/>
        <v>683.57264541250902</v>
      </c>
      <c r="M14" s="3">
        <f t="shared" si="6"/>
        <v>34.085470751659514</v>
      </c>
      <c r="O14">
        <f t="shared" si="7"/>
        <v>4.3059953234769655</v>
      </c>
      <c r="P14">
        <f t="shared" si="8"/>
        <v>15.43496993864939</v>
      </c>
      <c r="Q14" s="3">
        <f t="shared" si="9"/>
        <v>4.3059953234769655</v>
      </c>
      <c r="R14" s="3">
        <f t="shared" si="10"/>
        <v>15.43496993864939</v>
      </c>
      <c r="S14" s="3">
        <f t="shared" si="11"/>
        <v>19.740965262126355</v>
      </c>
      <c r="T14" s="3">
        <f t="shared" si="12"/>
        <v>2107.1351084442344</v>
      </c>
      <c r="U14" s="3">
        <f t="shared" si="13"/>
        <v>35.118918474070576</v>
      </c>
      <c r="W14">
        <f t="shared" si="14"/>
        <v>19.7216973661107</v>
      </c>
      <c r="X14" s="3">
        <v>34.085470751659514</v>
      </c>
      <c r="Y14">
        <f t="shared" si="15"/>
        <v>37.072272955944527</v>
      </c>
      <c r="Z14" s="9">
        <f t="shared" si="16"/>
        <v>37.072272955944527</v>
      </c>
      <c r="AA14">
        <f t="shared" si="17"/>
        <v>743.4719584946854</v>
      </c>
      <c r="AB14">
        <f t="shared" si="18"/>
        <v>3.3429933361086867E-3</v>
      </c>
      <c r="AC14">
        <f t="shared" si="19"/>
        <v>299.13311199238603</v>
      </c>
      <c r="AD14">
        <f t="shared" si="20"/>
        <v>4.9855518665397671</v>
      </c>
      <c r="AE14"/>
    </row>
    <row r="15" spans="1:35" s="3" customFormat="1">
      <c r="A15" s="3">
        <v>2</v>
      </c>
      <c r="B15" s="3">
        <v>1</v>
      </c>
      <c r="C15" s="3">
        <v>1</v>
      </c>
      <c r="E15" s="3">
        <f t="shared" si="0"/>
        <v>40.778047933310177</v>
      </c>
      <c r="F15" s="3">
        <f t="shared" si="1"/>
        <v>22.056269538034041</v>
      </c>
      <c r="G15" s="3">
        <f t="shared" si="2"/>
        <v>37.165682528655786</v>
      </c>
      <c r="H15" s="3">
        <f>2*60+16</f>
        <v>136</v>
      </c>
      <c r="I15" s="3">
        <f t="shared" si="3"/>
        <v>2.2666666666666666</v>
      </c>
      <c r="J15" s="3">
        <f t="shared" si="4"/>
        <v>7.3529411764705881E-3</v>
      </c>
      <c r="L15" s="3">
        <f t="shared" si="5"/>
        <v>812.39978955807203</v>
      </c>
      <c r="M15" s="3">
        <f t="shared" si="6"/>
        <v>19.922478655346588</v>
      </c>
      <c r="O15">
        <f t="shared" si="7"/>
        <v>4.5047232797354981</v>
      </c>
      <c r="P15">
        <f t="shared" si="8"/>
        <v>15.443102093621079</v>
      </c>
      <c r="Q15" s="3">
        <f t="shared" si="9"/>
        <v>4.5047232797354981</v>
      </c>
      <c r="R15" s="3">
        <f t="shared" si="10"/>
        <v>15.443102093621079</v>
      </c>
      <c r="S15" s="3">
        <f t="shared" si="11"/>
        <v>19.947825373356576</v>
      </c>
      <c r="T15" s="3">
        <f t="shared" si="12"/>
        <v>1034.5028848473021</v>
      </c>
      <c r="U15" s="3">
        <f t="shared" si="13"/>
        <v>17.241714747455035</v>
      </c>
      <c r="W15">
        <f t="shared" si="14"/>
        <v>19.708145377796139</v>
      </c>
      <c r="X15" s="3">
        <v>19.922478655346588</v>
      </c>
      <c r="Y15">
        <f t="shared" si="15"/>
        <v>21.863565723086115</v>
      </c>
      <c r="Z15" s="9">
        <f t="shared" si="16"/>
        <v>19.708145377796139</v>
      </c>
      <c r="AA15">
        <f t="shared" si="17"/>
        <v>803.65969689241638</v>
      </c>
      <c r="AB15">
        <f t="shared" si="18"/>
        <v>7.2825056196204529E-3</v>
      </c>
      <c r="AC15">
        <f t="shared" si="19"/>
        <v>137.31537635972572</v>
      </c>
      <c r="AD15">
        <f t="shared" si="20"/>
        <v>2.2885896059954285</v>
      </c>
      <c r="AE15"/>
    </row>
    <row r="16" spans="1:35" s="3" customFormat="1">
      <c r="A16" s="3">
        <v>1</v>
      </c>
      <c r="B16" s="3">
        <v>1.9800000000000002E-2</v>
      </c>
      <c r="C16" s="3">
        <v>2.9000000000000001E-2</v>
      </c>
      <c r="E16" s="3">
        <f t="shared" si="0"/>
        <v>93.085507046430166</v>
      </c>
      <c r="F16" s="3">
        <f t="shared" si="1"/>
        <v>1.9938059286111864</v>
      </c>
      <c r="G16" s="3">
        <f t="shared" si="2"/>
        <v>4.9206870249586503</v>
      </c>
      <c r="H16" s="3">
        <f>6*60+40</f>
        <v>400</v>
      </c>
      <c r="I16" s="3">
        <f t="shared" si="3"/>
        <v>6.666666666666667</v>
      </c>
      <c r="J16" s="3">
        <f t="shared" si="4"/>
        <v>2.5000000000000001E-3</v>
      </c>
      <c r="L16" s="3">
        <f t="shared" si="5"/>
        <v>35.896557921635456</v>
      </c>
      <c r="M16" s="3">
        <f t="shared" si="6"/>
        <v>0.38562993381698607</v>
      </c>
      <c r="O16">
        <f t="shared" si="7"/>
        <v>4.4308808009155203E-2</v>
      </c>
      <c r="P16">
        <f t="shared" si="8"/>
        <v>8.281048664872849E-2</v>
      </c>
      <c r="Q16" s="3">
        <f t="shared" si="9"/>
        <v>4.4308808009155203E-2</v>
      </c>
      <c r="R16" s="3">
        <f t="shared" si="10"/>
        <v>8.281048664872849E-2</v>
      </c>
      <c r="S16" s="3">
        <f t="shared" si="11"/>
        <v>0.12711929465788369</v>
      </c>
      <c r="T16" s="3">
        <f t="shared" si="12"/>
        <v>542.8961059858874</v>
      </c>
      <c r="U16" s="3">
        <f t="shared" si="13"/>
        <v>9.0482684330981229</v>
      </c>
      <c r="W16">
        <f t="shared" si="14"/>
        <v>1.5319309887376438E-2</v>
      </c>
      <c r="X16" s="3">
        <v>28.238836343373887</v>
      </c>
      <c r="Y16">
        <f t="shared" si="15"/>
        <v>0.8563891851804909</v>
      </c>
      <c r="Z16" s="9">
        <f t="shared" si="16"/>
        <v>1.5319309887376438E-2</v>
      </c>
      <c r="AA16">
        <f t="shared" si="17"/>
        <v>1.4260057284678267</v>
      </c>
      <c r="AB16">
        <f t="shared" si="18"/>
        <v>1.8658678203416119E-3</v>
      </c>
      <c r="AC16">
        <f t="shared" si="19"/>
        <v>535.9436446130012</v>
      </c>
      <c r="AD16">
        <f t="shared" si="20"/>
        <v>8.9323940768833534</v>
      </c>
      <c r="AE16"/>
    </row>
    <row r="17" spans="1:31" s="3" customFormat="1">
      <c r="A17" s="3">
        <v>1</v>
      </c>
      <c r="B17" s="3">
        <v>2.9000000000000001E-2</v>
      </c>
      <c r="C17" s="3">
        <v>0.314</v>
      </c>
      <c r="E17" s="3">
        <f t="shared" ref="E17:E28" si="21">(A17*58.7/(B17*63.5+A17*58.7+C17*107))*100</f>
        <v>62.354272117442733</v>
      </c>
      <c r="F17" s="3">
        <f t="shared" ref="F17:F28" si="22">(B17*63.5/(A17*58.7+B17*63.5+C17*107))*100</f>
        <v>1.9561395588461805</v>
      </c>
      <c r="G17" s="3">
        <f t="shared" ref="G17:G28" si="23">(C17*107/(B17*63.5+A17*58.7+C17*107))*100</f>
        <v>35.689588323711085</v>
      </c>
      <c r="I17" s="3">
        <f t="shared" si="3"/>
        <v>0</v>
      </c>
      <c r="J17" s="3" t="e">
        <f t="shared" ref="J17:J80" si="24">1/H17</f>
        <v>#DIV/0!</v>
      </c>
      <c r="L17" s="3" t="e">
        <f t="shared" ref="L17:L80" si="25">((J17-K$3*E17)/(K$3*E17))*100</f>
        <v>#DIV/0!</v>
      </c>
      <c r="M17" s="3" t="e">
        <f t="shared" ref="M17:M80" si="26">L17/E17</f>
        <v>#DIV/0!</v>
      </c>
      <c r="O17">
        <f t="shared" si="7"/>
        <v>4.2651815727887274E-2</v>
      </c>
      <c r="P17">
        <f t="shared" si="8"/>
        <v>15.35639337090627</v>
      </c>
      <c r="Q17" s="3">
        <f t="shared" ref="Q17:Q80" si="27">IF(F17=0,0,O17)</f>
        <v>4.2651815727887274E-2</v>
      </c>
      <c r="R17" s="3">
        <f t="shared" ref="R17:R80" si="28">IF(G17=0,0,P17)</f>
        <v>15.35639337090627</v>
      </c>
      <c r="S17" s="3">
        <f t="shared" ref="S17:S80" si="29">Q17+R17</f>
        <v>15.399045186634158</v>
      </c>
      <c r="T17" s="3">
        <f t="shared" ref="T17:T80" si="30">1/(((S17*K$3/100)+K$3)*E17)</f>
        <v>703.20522247276369</v>
      </c>
      <c r="U17" s="3">
        <f t="shared" si="13"/>
        <v>11.720087041212729</v>
      </c>
      <c r="W17">
        <f t="shared" si="14"/>
        <v>15.352717227196285</v>
      </c>
      <c r="X17" s="3">
        <v>10.47040622943446</v>
      </c>
      <c r="Y17">
        <f t="shared" si="15"/>
        <v>16.587852867816689</v>
      </c>
      <c r="Z17" s="9">
        <f t="shared" si="16"/>
        <v>15.352717227196285</v>
      </c>
      <c r="AA17">
        <f t="shared" si="17"/>
        <v>957.30750772674799</v>
      </c>
      <c r="AB17">
        <f t="shared" si="18"/>
        <v>1.3029177875219134E-2</v>
      </c>
      <c r="AC17">
        <f t="shared" si="19"/>
        <v>76.750813411025078</v>
      </c>
      <c r="AD17">
        <f t="shared" si="20"/>
        <v>1.2791802235170846</v>
      </c>
      <c r="AE17"/>
    </row>
    <row r="18" spans="1:31">
      <c r="A18" s="3">
        <v>3</v>
      </c>
      <c r="B18" s="3">
        <v>1</v>
      </c>
      <c r="C18" s="3">
        <v>1</v>
      </c>
      <c r="E18">
        <f t="shared" si="21"/>
        <v>50.807847663012119</v>
      </c>
      <c r="F18">
        <f t="shared" si="22"/>
        <v>18.320830929024812</v>
      </c>
      <c r="G18">
        <f t="shared" si="23"/>
        <v>30.87132140796307</v>
      </c>
      <c r="I18">
        <f t="shared" si="3"/>
        <v>0</v>
      </c>
      <c r="J18" t="e">
        <f t="shared" si="24"/>
        <v>#DIV/0!</v>
      </c>
      <c r="L18" t="e">
        <f t="shared" si="25"/>
        <v>#DIV/0!</v>
      </c>
      <c r="M18" t="e">
        <f t="shared" si="26"/>
        <v>#DIV/0!</v>
      </c>
      <c r="O18">
        <f t="shared" si="7"/>
        <v>2.8326740855983643</v>
      </c>
      <c r="P18">
        <f t="shared" si="8"/>
        <v>13.469407972265513</v>
      </c>
      <c r="Q18">
        <f t="shared" si="27"/>
        <v>2.8326740855983643</v>
      </c>
      <c r="R18">
        <f t="shared" si="28"/>
        <v>13.469407972265513</v>
      </c>
      <c r="S18">
        <f t="shared" si="29"/>
        <v>16.302082057863878</v>
      </c>
      <c r="T18">
        <f t="shared" si="30"/>
        <v>856.31239347646112</v>
      </c>
      <c r="U18">
        <f t="shared" si="13"/>
        <v>14.271873224607685</v>
      </c>
      <c r="W18">
        <f t="shared" si="14"/>
        <v>16.6981074582208</v>
      </c>
      <c r="Y18">
        <f t="shared" si="15"/>
        <v>18.27320344547714</v>
      </c>
      <c r="Z18" s="9">
        <f t="shared" si="16"/>
        <v>16.6981074582208</v>
      </c>
      <c r="AA18">
        <f t="shared" si="17"/>
        <v>848.39489999788896</v>
      </c>
      <c r="AB18">
        <f t="shared" si="18"/>
        <v>9.5229058504882093E-3</v>
      </c>
      <c r="AC18">
        <f t="shared" si="19"/>
        <v>105.00996394380326</v>
      </c>
      <c r="AD18">
        <f t="shared" si="20"/>
        <v>1.7501660657300542</v>
      </c>
    </row>
    <row r="19" spans="1:31">
      <c r="A19" s="3">
        <v>1</v>
      </c>
      <c r="B19" s="3">
        <v>2</v>
      </c>
      <c r="C19" s="3">
        <v>3</v>
      </c>
      <c r="E19">
        <f t="shared" si="21"/>
        <v>11.584764160252616</v>
      </c>
      <c r="F19">
        <f t="shared" si="22"/>
        <v>25.064140517071248</v>
      </c>
      <c r="G19">
        <f t="shared" si="23"/>
        <v>63.351095322676144</v>
      </c>
      <c r="I19">
        <f t="shared" si="3"/>
        <v>0</v>
      </c>
      <c r="J19" t="e">
        <f t="shared" si="24"/>
        <v>#DIV/0!</v>
      </c>
      <c r="L19" t="e">
        <f t="shared" si="25"/>
        <v>#DIV/0!</v>
      </c>
      <c r="M19" t="e">
        <f t="shared" si="26"/>
        <v>#DIV/0!</v>
      </c>
      <c r="O19">
        <f t="shared" si="7"/>
        <v>5.9029390441272689</v>
      </c>
      <c r="P19">
        <f t="shared" si="8"/>
        <v>4.2179295744979095</v>
      </c>
      <c r="Q19">
        <f t="shared" si="27"/>
        <v>5.9029390441272689</v>
      </c>
      <c r="R19">
        <f t="shared" si="28"/>
        <v>4.2179295744979095</v>
      </c>
      <c r="S19">
        <f t="shared" si="29"/>
        <v>10.120868618625178</v>
      </c>
      <c r="T19">
        <f t="shared" si="30"/>
        <v>3966.3742639828752</v>
      </c>
      <c r="U19">
        <f t="shared" si="13"/>
        <v>66.106237733047919</v>
      </c>
      <c r="W19">
        <f t="shared" si="14"/>
        <v>10.667427582263802</v>
      </c>
      <c r="Y19">
        <f t="shared" si="15"/>
        <v>24.979239129765446</v>
      </c>
      <c r="Z19" s="9">
        <f t="shared" si="16"/>
        <v>24.979239129765446</v>
      </c>
      <c r="AA19">
        <f t="shared" si="17"/>
        <v>289.3785942208865</v>
      </c>
      <c r="AB19">
        <f t="shared" si="18"/>
        <v>8.9147414685764265E-4</v>
      </c>
      <c r="AC19">
        <f t="shared" si="19"/>
        <v>1121.7375215253298</v>
      </c>
      <c r="AD19">
        <f t="shared" si="20"/>
        <v>18.695625358755496</v>
      </c>
    </row>
    <row r="20" spans="1:31">
      <c r="A20" s="3">
        <v>4</v>
      </c>
      <c r="B20" s="3">
        <v>2</v>
      </c>
      <c r="C20" s="3">
        <v>1</v>
      </c>
      <c r="E20">
        <f t="shared" si="21"/>
        <v>50.085324232081909</v>
      </c>
      <c r="F20">
        <f t="shared" si="22"/>
        <v>27.090443686006825</v>
      </c>
      <c r="G20">
        <f t="shared" si="23"/>
        <v>22.824232081911262</v>
      </c>
      <c r="I20">
        <f t="shared" si="3"/>
        <v>0</v>
      </c>
      <c r="J20" t="e">
        <f t="shared" si="24"/>
        <v>#DIV/0!</v>
      </c>
      <c r="L20" t="e">
        <f t="shared" si="25"/>
        <v>#DIV/0!</v>
      </c>
      <c r="M20" t="e">
        <f t="shared" si="26"/>
        <v>#DIV/0!</v>
      </c>
      <c r="O20">
        <f t="shared" si="7"/>
        <v>6.6268152799621332</v>
      </c>
      <c r="P20">
        <f t="shared" si="8"/>
        <v>6.7862896309134566</v>
      </c>
      <c r="Q20">
        <f t="shared" si="27"/>
        <v>6.6268152799621332</v>
      </c>
      <c r="R20">
        <f t="shared" si="28"/>
        <v>6.7862896309134566</v>
      </c>
      <c r="S20">
        <f t="shared" si="29"/>
        <v>13.413104910875589</v>
      </c>
      <c r="T20">
        <f t="shared" si="30"/>
        <v>890.79298230216341</v>
      </c>
      <c r="U20">
        <f t="shared" si="13"/>
        <v>14.846549705036058</v>
      </c>
      <c r="W20">
        <f t="shared" si="14"/>
        <v>13.149111534241326</v>
      </c>
      <c r="Y20">
        <f t="shared" si="15"/>
        <v>14.753730057620267</v>
      </c>
      <c r="Z20" s="9">
        <f t="shared" si="16"/>
        <v>13.149111534241326</v>
      </c>
      <c r="AA20">
        <f t="shared" si="17"/>
        <v>658.57751455628488</v>
      </c>
      <c r="AB20">
        <f t="shared" si="18"/>
        <v>7.5086167533040234E-3</v>
      </c>
      <c r="AC20">
        <f t="shared" si="19"/>
        <v>133.1803224022546</v>
      </c>
      <c r="AD20">
        <f t="shared" si="20"/>
        <v>2.2196720400375769</v>
      </c>
    </row>
    <row r="21" spans="1:31">
      <c r="A21" s="3">
        <v>1</v>
      </c>
      <c r="B21" s="3">
        <v>4</v>
      </c>
      <c r="C21" s="3">
        <v>1</v>
      </c>
      <c r="E21">
        <f t="shared" si="21"/>
        <v>13.986180605194187</v>
      </c>
      <c r="F21">
        <f t="shared" si="22"/>
        <v>60.519418632356448</v>
      </c>
      <c r="G21">
        <f t="shared" si="23"/>
        <v>25.49440076244937</v>
      </c>
      <c r="I21">
        <f t="shared" si="3"/>
        <v>0</v>
      </c>
      <c r="J21" t="e">
        <f t="shared" si="24"/>
        <v>#DIV/0!</v>
      </c>
      <c r="L21" t="e">
        <f t="shared" si="25"/>
        <v>#DIV/0!</v>
      </c>
      <c r="M21" t="e">
        <f t="shared" si="26"/>
        <v>#DIV/0!</v>
      </c>
      <c r="O21">
        <f t="shared" si="7"/>
        <v>1.9099760834482182</v>
      </c>
      <c r="P21">
        <f t="shared" si="8"/>
        <v>9.1626048837254697</v>
      </c>
      <c r="Q21">
        <f t="shared" si="27"/>
        <v>1.9099760834482182</v>
      </c>
      <c r="R21">
        <f t="shared" si="28"/>
        <v>9.1626048837254697</v>
      </c>
      <c r="S21">
        <f t="shared" si="29"/>
        <v>11.072580967173687</v>
      </c>
      <c r="T21">
        <f t="shared" si="30"/>
        <v>3257.2007132508661</v>
      </c>
      <c r="U21">
        <f t="shared" si="13"/>
        <v>54.286678554181101</v>
      </c>
      <c r="W21">
        <f t="shared" si="14"/>
        <v>11.099671059793636</v>
      </c>
      <c r="Y21">
        <f t="shared" si="15"/>
        <v>35.55865425644874</v>
      </c>
      <c r="Z21" s="9">
        <f t="shared" si="16"/>
        <v>35.55865425644874</v>
      </c>
      <c r="AA21">
        <f t="shared" si="17"/>
        <v>497.32976050834912</v>
      </c>
      <c r="AB21">
        <f t="shared" si="18"/>
        <v>1.6510596662701897E-3</v>
      </c>
      <c r="AC21">
        <f t="shared" si="19"/>
        <v>605.67163042571337</v>
      </c>
      <c r="AD21">
        <f t="shared" si="20"/>
        <v>10.09452717376189</v>
      </c>
    </row>
    <row r="22" spans="1:31">
      <c r="A22" s="3">
        <v>1</v>
      </c>
      <c r="B22" s="3">
        <v>1</v>
      </c>
      <c r="C22" s="3">
        <v>4</v>
      </c>
      <c r="E22">
        <f t="shared" si="21"/>
        <v>10.668847691748455</v>
      </c>
      <c r="F22">
        <f t="shared" si="22"/>
        <v>11.541257724463829</v>
      </c>
      <c r="G22">
        <f t="shared" si="23"/>
        <v>77.789894583787714</v>
      </c>
      <c r="I22">
        <f t="shared" si="3"/>
        <v>0</v>
      </c>
      <c r="J22" t="e">
        <f t="shared" si="24"/>
        <v>#DIV/0!</v>
      </c>
      <c r="L22" t="e">
        <f t="shared" si="25"/>
        <v>#DIV/0!</v>
      </c>
      <c r="M22" t="e">
        <f t="shared" si="26"/>
        <v>#DIV/0!</v>
      </c>
      <c r="O22">
        <f t="shared" si="7"/>
        <v>0.9581575111689502</v>
      </c>
      <c r="P22">
        <f t="shared" si="8"/>
        <v>2.5760088398456364</v>
      </c>
      <c r="Q22">
        <f t="shared" si="27"/>
        <v>0.9581575111689502</v>
      </c>
      <c r="R22">
        <f t="shared" si="28"/>
        <v>2.5760088398456364</v>
      </c>
      <c r="S22">
        <f t="shared" si="29"/>
        <v>3.5341663510145866</v>
      </c>
      <c r="T22">
        <f t="shared" si="30"/>
        <v>4580.8841715316285</v>
      </c>
      <c r="U22">
        <f t="shared" si="13"/>
        <v>76.348069525527137</v>
      </c>
      <c r="W22">
        <f t="shared" si="14"/>
        <v>2.5341858324441904</v>
      </c>
      <c r="Y22">
        <f t="shared" si="15"/>
        <v>13.490917375772051</v>
      </c>
      <c r="Z22" s="9">
        <f t="shared" si="16"/>
        <v>13.490917375772051</v>
      </c>
      <c r="AA22">
        <f t="shared" si="17"/>
        <v>143.93254270407479</v>
      </c>
      <c r="AB22">
        <f t="shared" si="18"/>
        <v>5.1432394173333976E-4</v>
      </c>
      <c r="AC22">
        <f t="shared" si="19"/>
        <v>1944.2999223988438</v>
      </c>
      <c r="AD22">
        <f t="shared" si="20"/>
        <v>32.404998706647397</v>
      </c>
    </row>
    <row r="23" spans="1:31">
      <c r="A23" s="3">
        <v>2</v>
      </c>
      <c r="B23" s="3">
        <v>3</v>
      </c>
      <c r="C23" s="3">
        <v>1</v>
      </c>
      <c r="E23">
        <f t="shared" si="21"/>
        <v>28.29597493371897</v>
      </c>
      <c r="F23">
        <f t="shared" si="22"/>
        <v>45.91467823571945</v>
      </c>
      <c r="G23">
        <f t="shared" si="23"/>
        <v>25.789346830561584</v>
      </c>
      <c r="I23">
        <f t="shared" si="3"/>
        <v>0</v>
      </c>
      <c r="J23" t="e">
        <f t="shared" si="24"/>
        <v>#DIV/0!</v>
      </c>
      <c r="L23" t="e">
        <f t="shared" si="25"/>
        <v>#DIV/0!</v>
      </c>
      <c r="M23" t="e">
        <f t="shared" si="26"/>
        <v>#DIV/0!</v>
      </c>
      <c r="O23">
        <f t="shared" si="7"/>
        <v>3.7824528543268752</v>
      </c>
      <c r="P23">
        <f t="shared" si="8"/>
        <v>9.4273669318993623</v>
      </c>
      <c r="Q23">
        <f t="shared" si="27"/>
        <v>3.7824528543268752</v>
      </c>
      <c r="R23">
        <f t="shared" si="28"/>
        <v>9.4273669318993623</v>
      </c>
      <c r="S23">
        <f t="shared" si="29"/>
        <v>13.209819786226237</v>
      </c>
      <c r="T23">
        <f t="shared" si="30"/>
        <v>1579.580470851407</v>
      </c>
      <c r="U23">
        <f t="shared" si="13"/>
        <v>26.326341180856783</v>
      </c>
      <c r="W23">
        <f t="shared" si="14"/>
        <v>13.82315368816942</v>
      </c>
      <c r="Y23">
        <f t="shared" si="15"/>
        <v>18.297059838127296</v>
      </c>
      <c r="Z23" s="9">
        <f t="shared" si="16"/>
        <v>18.297059838127296</v>
      </c>
      <c r="AA23">
        <f t="shared" si="17"/>
        <v>517.7331465404061</v>
      </c>
      <c r="AB23">
        <f t="shared" si="18"/>
        <v>3.4544192945127816E-3</v>
      </c>
      <c r="AC23">
        <f t="shared" si="19"/>
        <v>289.48425617829986</v>
      </c>
      <c r="AD23">
        <f t="shared" si="20"/>
        <v>4.8247376029716644</v>
      </c>
    </row>
    <row r="24" spans="1:31">
      <c r="A24" s="3">
        <v>3</v>
      </c>
      <c r="B24" s="3">
        <v>1</v>
      </c>
      <c r="C24" s="3">
        <v>1</v>
      </c>
      <c r="E24">
        <f t="shared" si="21"/>
        <v>50.807847663012119</v>
      </c>
      <c r="F24">
        <f t="shared" si="22"/>
        <v>18.320830929024812</v>
      </c>
      <c r="G24">
        <f t="shared" si="23"/>
        <v>30.87132140796307</v>
      </c>
      <c r="I24">
        <f t="shared" si="3"/>
        <v>0</v>
      </c>
      <c r="J24" t="e">
        <f t="shared" si="24"/>
        <v>#DIV/0!</v>
      </c>
      <c r="L24" t="e">
        <f t="shared" si="25"/>
        <v>#DIV/0!</v>
      </c>
      <c r="M24" t="e">
        <f t="shared" si="26"/>
        <v>#DIV/0!</v>
      </c>
      <c r="O24">
        <f t="shared" si="7"/>
        <v>2.8326740855983643</v>
      </c>
      <c r="P24">
        <f t="shared" si="8"/>
        <v>13.469407972265513</v>
      </c>
      <c r="Q24">
        <f t="shared" si="27"/>
        <v>2.8326740855983643</v>
      </c>
      <c r="R24">
        <f t="shared" si="28"/>
        <v>13.469407972265513</v>
      </c>
      <c r="S24">
        <f t="shared" si="29"/>
        <v>16.302082057863878</v>
      </c>
      <c r="T24">
        <f t="shared" si="30"/>
        <v>856.31239347646112</v>
      </c>
      <c r="U24">
        <f t="shared" si="13"/>
        <v>14.271873224607685</v>
      </c>
      <c r="W24">
        <f t="shared" si="14"/>
        <v>16.6981074582208</v>
      </c>
      <c r="Y24">
        <f t="shared" si="15"/>
        <v>18.27320344547714</v>
      </c>
      <c r="Z24" s="9">
        <f t="shared" si="16"/>
        <v>16.6981074582208</v>
      </c>
      <c r="AA24">
        <f t="shared" si="17"/>
        <v>848.39489999788896</v>
      </c>
      <c r="AB24">
        <f t="shared" si="18"/>
        <v>9.5229058504882093E-3</v>
      </c>
      <c r="AC24">
        <f t="shared" si="19"/>
        <v>105.00996394380326</v>
      </c>
      <c r="AD24">
        <f t="shared" si="20"/>
        <v>1.7501660657300542</v>
      </c>
    </row>
    <row r="25" spans="1:31">
      <c r="A25" s="3">
        <v>1</v>
      </c>
      <c r="B25" s="3">
        <v>4</v>
      </c>
      <c r="C25" s="3">
        <v>5</v>
      </c>
      <c r="E25">
        <f t="shared" si="21"/>
        <v>6.9246195588061816</v>
      </c>
      <c r="F25">
        <f t="shared" si="22"/>
        <v>29.963430458888755</v>
      </c>
      <c r="G25">
        <f t="shared" si="23"/>
        <v>63.111949982305063</v>
      </c>
      <c r="I25">
        <f t="shared" si="3"/>
        <v>0</v>
      </c>
      <c r="J25" t="e">
        <f t="shared" si="24"/>
        <v>#DIV/0!</v>
      </c>
      <c r="L25" t="e">
        <f t="shared" si="25"/>
        <v>#DIV/0!</v>
      </c>
      <c r="M25" t="e">
        <f t="shared" si="26"/>
        <v>#DIV/0!</v>
      </c>
      <c r="O25">
        <f t="shared" si="7"/>
        <v>7.0916995597981067</v>
      </c>
      <c r="P25">
        <f t="shared" si="8"/>
        <v>4.2793727282714338</v>
      </c>
      <c r="Q25">
        <f t="shared" si="27"/>
        <v>7.0916995597981067</v>
      </c>
      <c r="R25">
        <f t="shared" si="28"/>
        <v>4.2793727282714338</v>
      </c>
      <c r="S25">
        <f t="shared" si="29"/>
        <v>11.371072288069541</v>
      </c>
      <c r="T25">
        <f t="shared" si="30"/>
        <v>6561.183705279127</v>
      </c>
      <c r="U25">
        <f t="shared" si="13"/>
        <v>109.35306175465212</v>
      </c>
      <c r="W25">
        <f t="shared" si="14"/>
        <v>11.594280170154443</v>
      </c>
      <c r="Y25">
        <f t="shared" si="15"/>
        <v>14.39458937025706</v>
      </c>
      <c r="Z25" s="9">
        <f t="shared" si="16"/>
        <v>14.39458937025706</v>
      </c>
      <c r="AA25">
        <f t="shared" si="17"/>
        <v>99.677055094265597</v>
      </c>
      <c r="AB25">
        <f t="shared" si="18"/>
        <v>2.732584271048559E-4</v>
      </c>
      <c r="AC25">
        <f t="shared" si="19"/>
        <v>3659.5394718285329</v>
      </c>
      <c r="AD25">
        <f t="shared" si="20"/>
        <v>60.99232453047555</v>
      </c>
    </row>
    <row r="26" spans="1:31">
      <c r="A26" s="3">
        <v>2</v>
      </c>
      <c r="B26" s="3">
        <v>1</v>
      </c>
      <c r="C26" s="3">
        <v>1</v>
      </c>
      <c r="E26">
        <f t="shared" si="21"/>
        <v>40.778047933310177</v>
      </c>
      <c r="F26">
        <f t="shared" si="22"/>
        <v>22.056269538034041</v>
      </c>
      <c r="G26">
        <f t="shared" si="23"/>
        <v>37.165682528655786</v>
      </c>
      <c r="I26">
        <f t="shared" si="3"/>
        <v>0</v>
      </c>
      <c r="J26" t="e">
        <f t="shared" si="24"/>
        <v>#DIV/0!</v>
      </c>
      <c r="L26" t="e">
        <f t="shared" si="25"/>
        <v>#DIV/0!</v>
      </c>
      <c r="M26" t="e">
        <f t="shared" si="26"/>
        <v>#DIV/0!</v>
      </c>
      <c r="O26">
        <f t="shared" si="7"/>
        <v>4.5047232797354981</v>
      </c>
      <c r="P26">
        <f t="shared" si="8"/>
        <v>15.443102093621079</v>
      </c>
      <c r="Q26">
        <f t="shared" si="27"/>
        <v>4.5047232797354981</v>
      </c>
      <c r="R26">
        <f t="shared" si="28"/>
        <v>15.443102093621079</v>
      </c>
      <c r="S26">
        <f t="shared" si="29"/>
        <v>19.947825373356576</v>
      </c>
      <c r="T26">
        <f t="shared" si="30"/>
        <v>1034.5028848473021</v>
      </c>
      <c r="U26">
        <f t="shared" si="13"/>
        <v>17.241714747455035</v>
      </c>
      <c r="W26">
        <f t="shared" si="14"/>
        <v>19.708145377796139</v>
      </c>
      <c r="Y26">
        <f t="shared" si="15"/>
        <v>21.863565723086115</v>
      </c>
      <c r="Z26" s="9">
        <f t="shared" si="16"/>
        <v>19.708145377796139</v>
      </c>
      <c r="AA26">
        <f t="shared" si="17"/>
        <v>803.65969689241638</v>
      </c>
      <c r="AB26">
        <f t="shared" si="18"/>
        <v>7.2825056196204529E-3</v>
      </c>
      <c r="AC26">
        <f t="shared" si="19"/>
        <v>137.31537635972572</v>
      </c>
      <c r="AD26">
        <f t="shared" si="20"/>
        <v>2.2885896059954285</v>
      </c>
    </row>
    <row r="27" spans="1:31">
      <c r="A27" s="3">
        <v>3</v>
      </c>
      <c r="B27" s="3">
        <v>2</v>
      </c>
      <c r="C27" s="3">
        <v>1</v>
      </c>
      <c r="E27">
        <f t="shared" si="21"/>
        <v>42.940746159473306</v>
      </c>
      <c r="F27">
        <f t="shared" si="22"/>
        <v>30.96805657156791</v>
      </c>
      <c r="G27">
        <f t="shared" si="23"/>
        <v>26.091197268958787</v>
      </c>
      <c r="I27">
        <f t="shared" si="3"/>
        <v>0</v>
      </c>
      <c r="J27" t="e">
        <f t="shared" si="24"/>
        <v>#DIV/0!</v>
      </c>
      <c r="L27" t="e">
        <f t="shared" si="25"/>
        <v>#DIV/0!</v>
      </c>
      <c r="M27" t="e">
        <f t="shared" si="26"/>
        <v>#DIV/0!</v>
      </c>
      <c r="O27">
        <f t="shared" si="7"/>
        <v>7.0877363773229272</v>
      </c>
      <c r="P27">
        <f t="shared" si="8"/>
        <v>9.6972180326577053</v>
      </c>
      <c r="Q27">
        <f t="shared" si="27"/>
        <v>7.0877363773229272</v>
      </c>
      <c r="R27">
        <f t="shared" si="28"/>
        <v>9.6972180326577053</v>
      </c>
      <c r="S27">
        <f t="shared" si="29"/>
        <v>16.784954409980632</v>
      </c>
      <c r="T27">
        <f t="shared" si="30"/>
        <v>1009.0066641684236</v>
      </c>
      <c r="U27">
        <f t="shared" si="13"/>
        <v>16.816777736140395</v>
      </c>
      <c r="W27">
        <f t="shared" si="14"/>
        <v>16.509323301322446</v>
      </c>
      <c r="Y27">
        <f t="shared" si="15"/>
        <v>18.499549266964216</v>
      </c>
      <c r="Z27" s="9">
        <f t="shared" si="16"/>
        <v>16.509323301322446</v>
      </c>
      <c r="AA27">
        <f t="shared" si="17"/>
        <v>708.92266114676499</v>
      </c>
      <c r="AB27">
        <f t="shared" si="18"/>
        <v>6.8647712756815943E-3</v>
      </c>
      <c r="AC27">
        <f t="shared" si="19"/>
        <v>145.67127728530349</v>
      </c>
      <c r="AD27">
        <f t="shared" si="20"/>
        <v>2.4278546214217247</v>
      </c>
    </row>
    <row r="28" spans="1:31">
      <c r="A28" s="3">
        <v>1</v>
      </c>
      <c r="B28" s="3">
        <v>2</v>
      </c>
      <c r="C28" s="3">
        <v>6</v>
      </c>
      <c r="E28">
        <f t="shared" si="21"/>
        <v>7.0919415247070194</v>
      </c>
      <c r="F28">
        <f t="shared" si="22"/>
        <v>15.343723571342274</v>
      </c>
      <c r="G28">
        <f t="shared" si="23"/>
        <v>77.564334903950709</v>
      </c>
      <c r="I28">
        <f t="shared" si="3"/>
        <v>0</v>
      </c>
      <c r="J28" t="e">
        <f t="shared" si="24"/>
        <v>#DIV/0!</v>
      </c>
      <c r="L28" t="e">
        <f t="shared" si="25"/>
        <v>#DIV/0!</v>
      </c>
      <c r="M28" t="e">
        <f t="shared" si="26"/>
        <v>#DIV/0!</v>
      </c>
      <c r="O28">
        <f t="shared" si="7"/>
        <v>1.8221180679810127</v>
      </c>
      <c r="P28">
        <f t="shared" si="8"/>
        <v>2.576187522499632</v>
      </c>
      <c r="Q28">
        <f t="shared" si="27"/>
        <v>1.8221180679810127</v>
      </c>
      <c r="R28">
        <f t="shared" si="28"/>
        <v>2.576187522499632</v>
      </c>
      <c r="S28">
        <f t="shared" si="29"/>
        <v>4.3983055904806445</v>
      </c>
      <c r="T28">
        <f t="shared" si="30"/>
        <v>6834.2666700493073</v>
      </c>
      <c r="U28">
        <f t="shared" si="13"/>
        <v>113.90444450082178</v>
      </c>
      <c r="W28">
        <f t="shared" si="14"/>
        <v>3.7574711573184589</v>
      </c>
      <c r="Y28">
        <f t="shared" si="15"/>
        <v>6.7501265760931712</v>
      </c>
      <c r="Z28" s="9">
        <f t="shared" si="16"/>
        <v>6.7501265760931712</v>
      </c>
      <c r="AA28">
        <f t="shared" si="17"/>
        <v>47.871502962023577</v>
      </c>
      <c r="AB28">
        <f t="shared" si="18"/>
        <v>2.0725218422474543E-4</v>
      </c>
      <c r="AC28">
        <f t="shared" si="19"/>
        <v>4825.0396189581015</v>
      </c>
      <c r="AD28">
        <f t="shared" si="20"/>
        <v>80.417326982635032</v>
      </c>
    </row>
    <row r="29" spans="1:31">
      <c r="A29">
        <f>E29/58.7</f>
        <v>1.4480408858603067</v>
      </c>
      <c r="B29">
        <f>F29/63.5</f>
        <v>0.15748031496062992</v>
      </c>
      <c r="C29">
        <f>G29/107</f>
        <v>4.6728971962616821E-2</v>
      </c>
      <c r="E29">
        <f>100-F29-G29</f>
        <v>85</v>
      </c>
      <c r="F29">
        <v>10</v>
      </c>
      <c r="G29">
        <v>5</v>
      </c>
      <c r="I29">
        <f t="shared" si="3"/>
        <v>0</v>
      </c>
      <c r="J29" t="e">
        <f t="shared" si="24"/>
        <v>#DIV/0!</v>
      </c>
      <c r="L29" t="e">
        <f t="shared" si="25"/>
        <v>#DIV/0!</v>
      </c>
      <c r="M29" t="e">
        <f t="shared" si="26"/>
        <v>#DIV/0!</v>
      </c>
      <c r="O29">
        <f t="shared" si="7"/>
        <v>0.71535664899518481</v>
      </c>
      <c r="P29">
        <f t="shared" si="8"/>
        <v>8.5399999650113093E-2</v>
      </c>
      <c r="Q29">
        <f t="shared" si="27"/>
        <v>0.71535664899518481</v>
      </c>
      <c r="R29">
        <f t="shared" si="28"/>
        <v>8.5399999650113093E-2</v>
      </c>
      <c r="S29">
        <f t="shared" si="29"/>
        <v>0.80075664864529794</v>
      </c>
      <c r="T29">
        <f t="shared" si="30"/>
        <v>590.56512811906487</v>
      </c>
      <c r="U29">
        <f t="shared" si="13"/>
        <v>9.8427521353177472</v>
      </c>
      <c r="W29">
        <f t="shared" si="14"/>
        <v>0.49154038409143275</v>
      </c>
      <c r="Y29">
        <f t="shared" si="15"/>
        <v>1.4014653828515113</v>
      </c>
      <c r="Z29" s="9">
        <f t="shared" si="16"/>
        <v>0.49154038409143275</v>
      </c>
      <c r="AA29">
        <f t="shared" si="17"/>
        <v>41.780932647771785</v>
      </c>
      <c r="AB29">
        <f t="shared" si="18"/>
        <v>2.381695508905257E-3</v>
      </c>
      <c r="AC29">
        <f t="shared" si="19"/>
        <v>419.86895313064122</v>
      </c>
      <c r="AD29">
        <f t="shared" si="20"/>
        <v>6.9978158855106871</v>
      </c>
    </row>
    <row r="30" spans="1:31">
      <c r="A30">
        <f t="shared" ref="A30:A93" si="31">E30/58.7</f>
        <v>0.85178875638841567</v>
      </c>
      <c r="B30">
        <f t="shared" ref="B30:B93" si="32">F30/63.5</f>
        <v>0.31496062992125984</v>
      </c>
      <c r="C30">
        <f t="shared" ref="C30:C93" si="33">G30/107</f>
        <v>0.28037383177570091</v>
      </c>
      <c r="E30">
        <f t="shared" ref="E30:E93" si="34">100-F30-G30</f>
        <v>50</v>
      </c>
      <c r="F30">
        <v>20</v>
      </c>
      <c r="G30">
        <v>30</v>
      </c>
      <c r="I30">
        <f t="shared" si="3"/>
        <v>0</v>
      </c>
      <c r="J30" t="e">
        <f t="shared" si="24"/>
        <v>#DIV/0!</v>
      </c>
      <c r="L30" t="e">
        <f t="shared" si="25"/>
        <v>#DIV/0!</v>
      </c>
      <c r="M30" t="e">
        <f t="shared" si="26"/>
        <v>#DIV/0!</v>
      </c>
      <c r="O30">
        <f t="shared" si="7"/>
        <v>3.5401870649309513</v>
      </c>
      <c r="P30">
        <f t="shared" si="8"/>
        <v>12.888423522860361</v>
      </c>
      <c r="Q30">
        <f t="shared" si="27"/>
        <v>3.5401870649309513</v>
      </c>
      <c r="R30">
        <f t="shared" si="28"/>
        <v>12.888423522860361</v>
      </c>
      <c r="S30">
        <f t="shared" si="29"/>
        <v>16.428610587791312</v>
      </c>
      <c r="T30">
        <f t="shared" si="30"/>
        <v>869.20216164300632</v>
      </c>
      <c r="U30">
        <f t="shared" si="13"/>
        <v>14.486702694050106</v>
      </c>
      <c r="W30">
        <f t="shared" si="14"/>
        <v>16.872329367281328</v>
      </c>
      <c r="Y30">
        <f t="shared" si="15"/>
        <v>18.480523546302418</v>
      </c>
      <c r="Z30" s="9">
        <f t="shared" si="16"/>
        <v>16.872329367281328</v>
      </c>
      <c r="AA30">
        <f t="shared" si="17"/>
        <v>843.61646836406635</v>
      </c>
      <c r="AB30">
        <f t="shared" si="18"/>
        <v>9.324273402806978E-3</v>
      </c>
      <c r="AC30">
        <f t="shared" si="19"/>
        <v>107.24696250315442</v>
      </c>
      <c r="AD30">
        <f t="shared" si="20"/>
        <v>1.7874493750525737</v>
      </c>
    </row>
    <row r="31" spans="1:31">
      <c r="A31">
        <f t="shared" si="31"/>
        <v>0.68143100511073251</v>
      </c>
      <c r="B31">
        <f t="shared" si="32"/>
        <v>0.62992125984251968</v>
      </c>
      <c r="C31">
        <f t="shared" si="33"/>
        <v>0.18691588785046728</v>
      </c>
      <c r="E31">
        <f t="shared" si="34"/>
        <v>40</v>
      </c>
      <c r="F31">
        <v>40</v>
      </c>
      <c r="G31">
        <v>20</v>
      </c>
      <c r="I31">
        <f t="shared" si="3"/>
        <v>0</v>
      </c>
      <c r="J31" t="e">
        <f t="shared" si="24"/>
        <v>#DIV/0!</v>
      </c>
      <c r="L31" t="e">
        <f t="shared" si="25"/>
        <v>#DIV/0!</v>
      </c>
      <c r="M31" t="e">
        <f t="shared" si="26"/>
        <v>#DIV/0!</v>
      </c>
      <c r="O31">
        <f t="shared" si="7"/>
        <v>5.1275767774868068</v>
      </c>
      <c r="P31">
        <f t="shared" si="8"/>
        <v>4.5242203209551821</v>
      </c>
      <c r="Q31">
        <f t="shared" si="27"/>
        <v>5.1275767774868068</v>
      </c>
      <c r="R31">
        <f t="shared" si="28"/>
        <v>4.5242203209551821</v>
      </c>
      <c r="S31">
        <f t="shared" si="29"/>
        <v>9.651797098441989</v>
      </c>
      <c r="T31">
        <f t="shared" si="30"/>
        <v>1153.6518629642908</v>
      </c>
      <c r="U31">
        <f t="shared" si="13"/>
        <v>19.227531049404845</v>
      </c>
      <c r="W31">
        <f t="shared" si="14"/>
        <v>9.9382300394353091</v>
      </c>
      <c r="Y31">
        <f t="shared" si="15"/>
        <v>12.161130507865703</v>
      </c>
      <c r="Z31" s="9">
        <f t="shared" si="16"/>
        <v>9.9382300394353091</v>
      </c>
      <c r="AA31">
        <f t="shared" si="17"/>
        <v>397.52920157741238</v>
      </c>
      <c r="AB31">
        <f t="shared" si="18"/>
        <v>3.9330371666198606E-3</v>
      </c>
      <c r="AC31">
        <f t="shared" si="19"/>
        <v>254.25643278612142</v>
      </c>
      <c r="AD31">
        <f t="shared" si="20"/>
        <v>4.2376072131020237</v>
      </c>
    </row>
    <row r="32" spans="1:31">
      <c r="A32">
        <f t="shared" si="31"/>
        <v>0.93696763202725719</v>
      </c>
      <c r="B32">
        <f t="shared" si="32"/>
        <v>7.874015748031496E-2</v>
      </c>
      <c r="C32">
        <f t="shared" si="33"/>
        <v>0.37383177570093457</v>
      </c>
      <c r="E32">
        <f t="shared" si="34"/>
        <v>55</v>
      </c>
      <c r="F32">
        <v>5</v>
      </c>
      <c r="G32">
        <v>40</v>
      </c>
      <c r="I32">
        <f t="shared" si="3"/>
        <v>0</v>
      </c>
      <c r="J32" t="e">
        <f t="shared" si="24"/>
        <v>#DIV/0!</v>
      </c>
      <c r="L32" t="e">
        <f t="shared" si="25"/>
        <v>#DIV/0!</v>
      </c>
      <c r="M32" t="e">
        <f t="shared" si="26"/>
        <v>#DIV/0!</v>
      </c>
      <c r="O32">
        <f t="shared" si="7"/>
        <v>0.21072835272393103</v>
      </c>
      <c r="P32">
        <f t="shared" si="8"/>
        <v>15.009712299078947</v>
      </c>
      <c r="Q32">
        <f t="shared" si="27"/>
        <v>0.21072835272393103</v>
      </c>
      <c r="R32">
        <f t="shared" si="28"/>
        <v>15.009712299078947</v>
      </c>
      <c r="S32">
        <f t="shared" si="29"/>
        <v>15.220440651802878</v>
      </c>
      <c r="T32">
        <f t="shared" si="30"/>
        <v>798.46943371814359</v>
      </c>
      <c r="U32">
        <f t="shared" si="13"/>
        <v>13.307823895302393</v>
      </c>
      <c r="W32">
        <f t="shared" si="14"/>
        <v>14.964646516488866</v>
      </c>
      <c r="Y32">
        <f t="shared" si="15"/>
        <v>16.39148727132968</v>
      </c>
      <c r="Z32" s="9">
        <f t="shared" si="16"/>
        <v>14.964646516488866</v>
      </c>
      <c r="AA32">
        <f t="shared" si="17"/>
        <v>823.0555584068876</v>
      </c>
      <c r="AB32">
        <f t="shared" si="18"/>
        <v>1.0033212591379213E-2</v>
      </c>
      <c r="AC32">
        <f t="shared" si="19"/>
        <v>99.668973510959489</v>
      </c>
      <c r="AD32">
        <f t="shared" si="20"/>
        <v>1.6611495585159914</v>
      </c>
    </row>
    <row r="33" spans="1:30">
      <c r="A33">
        <f t="shared" si="31"/>
        <v>1.1073253833049403</v>
      </c>
      <c r="B33">
        <f t="shared" si="32"/>
        <v>0.23622047244094488</v>
      </c>
      <c r="C33">
        <f t="shared" si="33"/>
        <v>0.18691588785046728</v>
      </c>
      <c r="E33">
        <f t="shared" si="34"/>
        <v>65</v>
      </c>
      <c r="F33">
        <v>15</v>
      </c>
      <c r="G33">
        <v>20</v>
      </c>
      <c r="I33">
        <f t="shared" si="3"/>
        <v>0</v>
      </c>
      <c r="J33" t="e">
        <f t="shared" si="24"/>
        <v>#DIV/0!</v>
      </c>
      <c r="L33" t="e">
        <f t="shared" si="25"/>
        <v>#DIV/0!</v>
      </c>
      <c r="M33" t="e">
        <f t="shared" si="26"/>
        <v>#DIV/0!</v>
      </c>
      <c r="O33">
        <f t="shared" si="7"/>
        <v>1.725733180879822</v>
      </c>
      <c r="P33">
        <f t="shared" si="8"/>
        <v>4.5242203209551821</v>
      </c>
      <c r="Q33">
        <f t="shared" si="27"/>
        <v>1.725733180879822</v>
      </c>
      <c r="R33">
        <f t="shared" si="28"/>
        <v>4.5242203209551821</v>
      </c>
      <c r="S33">
        <f t="shared" si="29"/>
        <v>6.2499535018350043</v>
      </c>
      <c r="T33">
        <f t="shared" si="30"/>
        <v>732.67000389613736</v>
      </c>
      <c r="U33">
        <f t="shared" si="13"/>
        <v>12.211166731602288</v>
      </c>
      <c r="W33">
        <f t="shared" si="14"/>
        <v>6.143294502492795</v>
      </c>
      <c r="Y33">
        <f t="shared" si="15"/>
        <v>7.3242510954414968</v>
      </c>
      <c r="Z33" s="9">
        <f t="shared" si="16"/>
        <v>6.143294502492795</v>
      </c>
      <c r="AA33">
        <f t="shared" si="17"/>
        <v>399.31414266203166</v>
      </c>
      <c r="AB33">
        <f t="shared" si="18"/>
        <v>6.4141144808363727E-3</v>
      </c>
      <c r="AC33">
        <f t="shared" si="19"/>
        <v>155.90616646892221</v>
      </c>
      <c r="AD33">
        <f t="shared" si="20"/>
        <v>2.5984361078153699</v>
      </c>
    </row>
    <row r="34" spans="1:30">
      <c r="A34">
        <f t="shared" si="31"/>
        <v>0.76660988074957404</v>
      </c>
      <c r="B34">
        <f t="shared" si="32"/>
        <v>0.62992125984251968</v>
      </c>
      <c r="C34">
        <f t="shared" si="33"/>
        <v>0.14018691588785046</v>
      </c>
      <c r="E34">
        <f t="shared" si="34"/>
        <v>45</v>
      </c>
      <c r="F34">
        <v>40</v>
      </c>
      <c r="G34">
        <v>15</v>
      </c>
      <c r="I34">
        <f t="shared" si="3"/>
        <v>0</v>
      </c>
      <c r="J34" t="e">
        <f t="shared" si="24"/>
        <v>#DIV/0!</v>
      </c>
      <c r="L34" t="e">
        <f t="shared" si="25"/>
        <v>#DIV/0!</v>
      </c>
      <c r="M34" t="e">
        <f t="shared" si="26"/>
        <v>#DIV/0!</v>
      </c>
      <c r="O34">
        <f t="shared" si="7"/>
        <v>5.1275767774868068</v>
      </c>
      <c r="P34">
        <f t="shared" si="8"/>
        <v>1.7286999443540243</v>
      </c>
      <c r="Q34">
        <f t="shared" si="27"/>
        <v>5.1275767774868068</v>
      </c>
      <c r="R34">
        <f t="shared" si="28"/>
        <v>1.7286999443540243</v>
      </c>
      <c r="S34">
        <f t="shared" si="29"/>
        <v>6.8562767218408309</v>
      </c>
      <c r="T34">
        <f t="shared" si="30"/>
        <v>1052.2961111320608</v>
      </c>
      <c r="U34">
        <f t="shared" si="13"/>
        <v>17.538268518867678</v>
      </c>
      <c r="W34">
        <f t="shared" si="14"/>
        <v>6.9981625474430409</v>
      </c>
      <c r="Y34">
        <f t="shared" si="15"/>
        <v>8.8560001465705671</v>
      </c>
      <c r="Z34" s="9">
        <f t="shared" si="16"/>
        <v>6.9981625474430409</v>
      </c>
      <c r="AA34">
        <f t="shared" si="17"/>
        <v>314.91731463493682</v>
      </c>
      <c r="AB34">
        <f t="shared" si="18"/>
        <v>3.6899761182948923E-3</v>
      </c>
      <c r="AC34">
        <f t="shared" si="19"/>
        <v>271.00446396983506</v>
      </c>
      <c r="AD34">
        <f t="shared" si="20"/>
        <v>4.5167410661639176</v>
      </c>
    </row>
    <row r="35" spans="1:30">
      <c r="A35">
        <f t="shared" si="31"/>
        <v>0.25553662691652468</v>
      </c>
      <c r="B35">
        <f t="shared" si="32"/>
        <v>1.2598425196850394</v>
      </c>
      <c r="C35">
        <f t="shared" si="33"/>
        <v>4.6728971962616821E-2</v>
      </c>
      <c r="E35">
        <f t="shared" si="34"/>
        <v>15</v>
      </c>
      <c r="F35">
        <v>80</v>
      </c>
      <c r="G35">
        <v>5</v>
      </c>
      <c r="I35">
        <f t="shared" si="3"/>
        <v>0</v>
      </c>
      <c r="J35" t="e">
        <f t="shared" si="24"/>
        <v>#DIV/0!</v>
      </c>
      <c r="L35" t="e">
        <f t="shared" si="25"/>
        <v>#DIV/0!</v>
      </c>
      <c r="M35" t="e">
        <f t="shared" si="26"/>
        <v>#DIV/0!</v>
      </c>
      <c r="O35">
        <f t="shared" si="7"/>
        <v>0.71911979371332668</v>
      </c>
      <c r="P35">
        <f t="shared" si="8"/>
        <v>8.5399999650113093E-2</v>
      </c>
      <c r="Q35">
        <f t="shared" si="27"/>
        <v>0.71911979371332668</v>
      </c>
      <c r="R35">
        <f t="shared" si="28"/>
        <v>8.5399999650113093E-2</v>
      </c>
      <c r="S35">
        <f t="shared" si="29"/>
        <v>0.80451979336343982</v>
      </c>
      <c r="T35">
        <f t="shared" si="30"/>
        <v>3346.4107961113673</v>
      </c>
      <c r="U35">
        <f t="shared" si="13"/>
        <v>55.773513268522791</v>
      </c>
      <c r="W35">
        <f t="shared" si="14"/>
        <v>0.40733409005444332</v>
      </c>
      <c r="Y35">
        <f t="shared" si="15"/>
        <v>30.537229746840403</v>
      </c>
      <c r="Z35" s="9">
        <f t="shared" si="16"/>
        <v>30.537229746840403</v>
      </c>
      <c r="AA35">
        <f t="shared" si="17"/>
        <v>458.05844620260604</v>
      </c>
      <c r="AB35">
        <f t="shared" si="18"/>
        <v>1.6543234571223498E-3</v>
      </c>
      <c r="AC35">
        <f t="shared" si="19"/>
        <v>604.47670961486119</v>
      </c>
      <c r="AD35">
        <f t="shared" si="20"/>
        <v>10.074611826914353</v>
      </c>
    </row>
    <row r="36" spans="1:30">
      <c r="A36">
        <f t="shared" si="31"/>
        <v>1.192504258943782</v>
      </c>
      <c r="B36">
        <f t="shared" si="32"/>
        <v>0.31496062992125984</v>
      </c>
      <c r="C36">
        <f t="shared" si="33"/>
        <v>9.3457943925233641E-2</v>
      </c>
      <c r="E36">
        <f t="shared" si="34"/>
        <v>70</v>
      </c>
      <c r="F36">
        <v>20</v>
      </c>
      <c r="G36">
        <v>10</v>
      </c>
      <c r="I36">
        <f t="shared" si="3"/>
        <v>0</v>
      </c>
      <c r="J36" t="e">
        <f t="shared" si="24"/>
        <v>#DIV/0!</v>
      </c>
      <c r="L36" t="e">
        <f t="shared" si="25"/>
        <v>#DIV/0!</v>
      </c>
      <c r="M36" t="e">
        <f t="shared" si="26"/>
        <v>#DIV/0!</v>
      </c>
      <c r="O36">
        <f t="shared" si="7"/>
        <v>3.5401870649309513</v>
      </c>
      <c r="P36">
        <f t="shared" si="8"/>
        <v>0.46666000598660923</v>
      </c>
      <c r="Q36">
        <f t="shared" si="27"/>
        <v>3.5401870649309513</v>
      </c>
      <c r="R36">
        <f t="shared" si="28"/>
        <v>0.46666000598660923</v>
      </c>
      <c r="S36">
        <f t="shared" si="29"/>
        <v>4.0068470709175603</v>
      </c>
      <c r="T36">
        <f t="shared" si="30"/>
        <v>695.00918758190926</v>
      </c>
      <c r="U36">
        <f t="shared" si="13"/>
        <v>11.583486459698488</v>
      </c>
      <c r="W36">
        <f t="shared" si="14"/>
        <v>4.2519542396511989</v>
      </c>
      <c r="Y36">
        <f t="shared" si="15"/>
        <v>5.34563919955737</v>
      </c>
      <c r="Z36" s="9">
        <f t="shared" si="16"/>
        <v>4.2519542396511989</v>
      </c>
      <c r="AA36">
        <f t="shared" si="17"/>
        <v>297.63679677558395</v>
      </c>
      <c r="AB36">
        <f t="shared" si="18"/>
        <v>5.5009043032195407E-3</v>
      </c>
      <c r="AC36">
        <f t="shared" si="19"/>
        <v>181.78829241125413</v>
      </c>
      <c r="AD36">
        <f t="shared" si="20"/>
        <v>3.0298048735209022</v>
      </c>
    </row>
    <row r="37" spans="1:30">
      <c r="A37">
        <f t="shared" si="31"/>
        <v>0.17035775127768313</v>
      </c>
      <c r="B37">
        <f t="shared" si="32"/>
        <v>1.1023622047244095</v>
      </c>
      <c r="C37">
        <f t="shared" si="33"/>
        <v>0.18691588785046728</v>
      </c>
      <c r="E37">
        <f t="shared" si="34"/>
        <v>10</v>
      </c>
      <c r="F37">
        <v>70</v>
      </c>
      <c r="G37">
        <v>20</v>
      </c>
      <c r="I37">
        <f t="shared" si="3"/>
        <v>0</v>
      </c>
      <c r="J37" t="e">
        <f t="shared" si="24"/>
        <v>#DIV/0!</v>
      </c>
      <c r="L37" t="e">
        <f t="shared" si="25"/>
        <v>#DIV/0!</v>
      </c>
      <c r="M37" t="e">
        <f t="shared" si="26"/>
        <v>#DIV/0!</v>
      </c>
      <c r="O37">
        <f t="shared" si="7"/>
        <v>1.2477333068401173</v>
      </c>
      <c r="P37">
        <f t="shared" si="8"/>
        <v>4.5242203209551821</v>
      </c>
      <c r="Q37">
        <f t="shared" si="27"/>
        <v>1.2477333068401173</v>
      </c>
      <c r="R37">
        <f t="shared" si="28"/>
        <v>4.5242203209551821</v>
      </c>
      <c r="S37">
        <f t="shared" si="29"/>
        <v>5.7719536277952992</v>
      </c>
      <c r="T37">
        <f t="shared" si="30"/>
        <v>4783.8768467923128</v>
      </c>
      <c r="U37">
        <f t="shared" si="13"/>
        <v>79.731280779871881</v>
      </c>
      <c r="W37">
        <f t="shared" si="14"/>
        <v>5.169113088860942</v>
      </c>
      <c r="Y37">
        <f t="shared" si="15"/>
        <v>13.980411458833945</v>
      </c>
      <c r="Z37" s="9">
        <f t="shared" si="16"/>
        <v>13.980411458833945</v>
      </c>
      <c r="AA37">
        <f t="shared" si="17"/>
        <v>139.80411458833944</v>
      </c>
      <c r="AB37">
        <f t="shared" si="18"/>
        <v>4.7392117507576961E-4</v>
      </c>
      <c r="AC37">
        <f t="shared" si="19"/>
        <v>2110.0555379069565</v>
      </c>
      <c r="AD37">
        <f t="shared" si="20"/>
        <v>35.167592298449271</v>
      </c>
    </row>
    <row r="38" spans="1:30">
      <c r="A38">
        <f t="shared" si="31"/>
        <v>1.6013628620102214</v>
      </c>
      <c r="B38">
        <f t="shared" si="32"/>
        <v>1.5748031496062992E-2</v>
      </c>
      <c r="C38">
        <f t="shared" si="33"/>
        <v>4.6728971962616821E-2</v>
      </c>
      <c r="E38">
        <f t="shared" si="34"/>
        <v>94</v>
      </c>
      <c r="F38">
        <v>1</v>
      </c>
      <c r="G38">
        <v>5</v>
      </c>
      <c r="I38">
        <f t="shared" si="3"/>
        <v>0</v>
      </c>
      <c r="J38" t="e">
        <f t="shared" si="24"/>
        <v>#DIV/0!</v>
      </c>
      <c r="L38" t="e">
        <f t="shared" si="25"/>
        <v>#DIV/0!</v>
      </c>
      <c r="M38" t="e">
        <f t="shared" si="26"/>
        <v>#DIV/0!</v>
      </c>
      <c r="O38">
        <f t="shared" si="7"/>
        <v>3.0790065792938729E-3</v>
      </c>
      <c r="P38">
        <f t="shared" si="8"/>
        <v>8.5399999650113093E-2</v>
      </c>
      <c r="Q38">
        <f t="shared" si="27"/>
        <v>3.0790065792938729E-3</v>
      </c>
      <c r="R38">
        <f t="shared" si="28"/>
        <v>8.5399999650113093E-2</v>
      </c>
      <c r="S38">
        <f t="shared" si="29"/>
        <v>8.8479006229406965E-2</v>
      </c>
      <c r="T38">
        <f t="shared" si="30"/>
        <v>537.82201276824526</v>
      </c>
      <c r="U38">
        <f t="shared" si="13"/>
        <v>8.9637002128040884</v>
      </c>
      <c r="W38">
        <f t="shared" si="14"/>
        <v>1.1509729080766263E-2</v>
      </c>
      <c r="Y38">
        <f t="shared" si="15"/>
        <v>0.84569850969295657</v>
      </c>
      <c r="Z38" s="9">
        <f t="shared" si="16"/>
        <v>1.1509729080766263E-2</v>
      </c>
      <c r="AA38">
        <f t="shared" si="17"/>
        <v>1.0819145335920288</v>
      </c>
      <c r="AB38">
        <f t="shared" si="18"/>
        <v>1.8778063174224602E-3</v>
      </c>
      <c r="AC38">
        <f t="shared" si="19"/>
        <v>532.53628487768299</v>
      </c>
      <c r="AD38">
        <f t="shared" si="20"/>
        <v>8.8756047479613827</v>
      </c>
    </row>
    <row r="39" spans="1:30">
      <c r="A39">
        <f t="shared" si="31"/>
        <v>1.465076660988075</v>
      </c>
      <c r="B39">
        <f t="shared" si="32"/>
        <v>0.15748031496062992</v>
      </c>
      <c r="C39">
        <f t="shared" si="33"/>
        <v>3.7383177570093455E-2</v>
      </c>
      <c r="E39">
        <f t="shared" si="34"/>
        <v>86</v>
      </c>
      <c r="F39">
        <v>10</v>
      </c>
      <c r="G39">
        <v>4</v>
      </c>
      <c r="I39">
        <f t="shared" si="3"/>
        <v>0</v>
      </c>
      <c r="J39" t="e">
        <f t="shared" si="24"/>
        <v>#DIV/0!</v>
      </c>
      <c r="L39" t="e">
        <f t="shared" si="25"/>
        <v>#DIV/0!</v>
      </c>
      <c r="M39" t="e">
        <f t="shared" si="26"/>
        <v>#DIV/0!</v>
      </c>
      <c r="O39">
        <f t="shared" si="7"/>
        <v>0.71535664899518481</v>
      </c>
      <c r="P39">
        <f t="shared" si="8"/>
        <v>5.709633697440359E-2</v>
      </c>
      <c r="Q39">
        <f t="shared" si="27"/>
        <v>0.71535664899518481</v>
      </c>
      <c r="R39">
        <f t="shared" si="28"/>
        <v>5.709633697440359E-2</v>
      </c>
      <c r="S39">
        <f t="shared" si="29"/>
        <v>0.77245298596958845</v>
      </c>
      <c r="T39">
        <f t="shared" si="30"/>
        <v>583.86203331298691</v>
      </c>
      <c r="U39">
        <f t="shared" si="13"/>
        <v>9.7310338885497814</v>
      </c>
      <c r="W39">
        <f t="shared" si="14"/>
        <v>0.4873719508568356</v>
      </c>
      <c r="Y39">
        <f t="shared" si="15"/>
        <v>1.3879077497919754</v>
      </c>
      <c r="Z39" s="9">
        <f t="shared" si="16"/>
        <v>0.4873719508568356</v>
      </c>
      <c r="AA39">
        <f t="shared" si="17"/>
        <v>41.913987773687865</v>
      </c>
      <c r="AB39">
        <f t="shared" si="18"/>
        <v>2.4119768672998328E-3</v>
      </c>
      <c r="AC39">
        <f t="shared" si="19"/>
        <v>414.59767444597554</v>
      </c>
      <c r="AD39">
        <f t="shared" si="20"/>
        <v>6.9099612407662594</v>
      </c>
    </row>
    <row r="40" spans="1:30">
      <c r="A40">
        <f t="shared" si="31"/>
        <v>0.59625212947189099</v>
      </c>
      <c r="B40">
        <f t="shared" si="32"/>
        <v>0.94488188976377951</v>
      </c>
      <c r="C40">
        <f t="shared" si="33"/>
        <v>4.6728971962616821E-2</v>
      </c>
      <c r="E40">
        <f t="shared" si="34"/>
        <v>35</v>
      </c>
      <c r="F40">
        <v>60</v>
      </c>
      <c r="G40">
        <v>5</v>
      </c>
      <c r="I40">
        <f t="shared" si="3"/>
        <v>0</v>
      </c>
      <c r="J40" t="e">
        <f t="shared" si="24"/>
        <v>#DIV/0!</v>
      </c>
      <c r="L40" t="e">
        <f t="shared" si="25"/>
        <v>#DIV/0!</v>
      </c>
      <c r="M40" t="e">
        <f t="shared" si="26"/>
        <v>#DIV/0!</v>
      </c>
      <c r="O40">
        <f t="shared" si="7"/>
        <v>1.9541694182113916</v>
      </c>
      <c r="P40">
        <f t="shared" si="8"/>
        <v>8.5399999650113093E-2</v>
      </c>
      <c r="Q40">
        <f t="shared" si="27"/>
        <v>1.9541694182113916</v>
      </c>
      <c r="R40">
        <f t="shared" si="28"/>
        <v>8.5399999650113093E-2</v>
      </c>
      <c r="S40">
        <f t="shared" si="29"/>
        <v>2.0395694178615047</v>
      </c>
      <c r="T40">
        <f t="shared" si="30"/>
        <v>1416.8173130895445</v>
      </c>
      <c r="U40">
        <f t="shared" si="13"/>
        <v>23.613621884825744</v>
      </c>
      <c r="W40">
        <f t="shared" si="14"/>
        <v>1.7928039149532264</v>
      </c>
      <c r="Y40">
        <f t="shared" si="15"/>
        <v>4.5984440878584207</v>
      </c>
      <c r="Z40" s="9">
        <f t="shared" si="16"/>
        <v>4.5984440878584207</v>
      </c>
      <c r="AA40">
        <f t="shared" si="17"/>
        <v>160.94554307504472</v>
      </c>
      <c r="AB40">
        <f t="shared" si="18"/>
        <v>1.8049592900447756E-3</v>
      </c>
      <c r="AC40">
        <f t="shared" si="19"/>
        <v>554.02911606676344</v>
      </c>
      <c r="AD40">
        <f t="shared" si="20"/>
        <v>9.2338186011127235</v>
      </c>
    </row>
    <row r="41" spans="1:30">
      <c r="A41">
        <f t="shared" si="31"/>
        <v>1.0221465076660987</v>
      </c>
      <c r="B41">
        <f t="shared" si="32"/>
        <v>0.47244094488188976</v>
      </c>
      <c r="C41">
        <f t="shared" si="33"/>
        <v>9.3457943925233641E-2</v>
      </c>
      <c r="E41">
        <f t="shared" si="34"/>
        <v>60</v>
      </c>
      <c r="F41">
        <v>30</v>
      </c>
      <c r="G41">
        <v>10</v>
      </c>
      <c r="I41">
        <f t="shared" si="3"/>
        <v>0</v>
      </c>
      <c r="J41" t="e">
        <f t="shared" si="24"/>
        <v>#DIV/0!</v>
      </c>
      <c r="L41" t="e">
        <f t="shared" si="25"/>
        <v>#DIV/0!</v>
      </c>
      <c r="M41" t="e">
        <f t="shared" si="26"/>
        <v>#DIV/0!</v>
      </c>
      <c r="O41">
        <f t="shared" si="7"/>
        <v>7.0929919034901259</v>
      </c>
      <c r="P41">
        <f t="shared" si="8"/>
        <v>0.46666000598660923</v>
      </c>
      <c r="Q41">
        <f t="shared" si="27"/>
        <v>7.0929919034901259</v>
      </c>
      <c r="R41">
        <f t="shared" si="28"/>
        <v>0.46666000598660923</v>
      </c>
      <c r="S41">
        <f t="shared" si="29"/>
        <v>7.5596519094767354</v>
      </c>
      <c r="T41">
        <f t="shared" si="30"/>
        <v>784.06104739265163</v>
      </c>
      <c r="U41">
        <f t="shared" si="13"/>
        <v>13.06768412321086</v>
      </c>
      <c r="W41">
        <f t="shared" si="14"/>
        <v>7.1632812943397788</v>
      </c>
      <c r="Y41">
        <f t="shared" si="15"/>
        <v>8.4524109407068977</v>
      </c>
      <c r="Z41" s="9">
        <f t="shared" si="16"/>
        <v>7.1632812943397788</v>
      </c>
      <c r="AA41">
        <f t="shared" si="17"/>
        <v>429.79687766038671</v>
      </c>
      <c r="AB41">
        <f t="shared" si="18"/>
        <v>6.2821764149452964E-3</v>
      </c>
      <c r="AC41">
        <f t="shared" si="19"/>
        <v>159.18050273484843</v>
      </c>
      <c r="AD41">
        <f t="shared" si="20"/>
        <v>2.6530083789141403</v>
      </c>
    </row>
    <row r="42" spans="1:30">
      <c r="A42">
        <f t="shared" si="31"/>
        <v>0.51107325383304936</v>
      </c>
      <c r="B42">
        <f t="shared" si="32"/>
        <v>0.78740157480314965</v>
      </c>
      <c r="C42">
        <f t="shared" si="33"/>
        <v>0.18691588785046728</v>
      </c>
      <c r="E42">
        <f t="shared" si="34"/>
        <v>30</v>
      </c>
      <c r="F42">
        <v>50</v>
      </c>
      <c r="G42">
        <v>20</v>
      </c>
      <c r="I42">
        <f t="shared" si="3"/>
        <v>0</v>
      </c>
      <c r="J42" t="e">
        <f t="shared" si="24"/>
        <v>#DIV/0!</v>
      </c>
      <c r="L42" t="e">
        <f t="shared" si="25"/>
        <v>#DIV/0!</v>
      </c>
      <c r="M42" t="e">
        <f t="shared" si="26"/>
        <v>#DIV/0!</v>
      </c>
      <c r="O42">
        <f t="shared" si="7"/>
        <v>3.0886068642370379</v>
      </c>
      <c r="P42">
        <f t="shared" si="8"/>
        <v>4.5242203209551821</v>
      </c>
      <c r="Q42">
        <f t="shared" si="27"/>
        <v>3.0886068642370379</v>
      </c>
      <c r="R42">
        <f t="shared" si="28"/>
        <v>4.5242203209551821</v>
      </c>
      <c r="S42">
        <f t="shared" si="29"/>
        <v>7.61282718519222</v>
      </c>
      <c r="T42">
        <f t="shared" si="30"/>
        <v>1567.3472306085423</v>
      </c>
      <c r="U42">
        <f t="shared" si="13"/>
        <v>26.122453843475704</v>
      </c>
      <c r="W42">
        <f t="shared" si="14"/>
        <v>7.6845420769114465</v>
      </c>
      <c r="Y42">
        <f t="shared" si="15"/>
        <v>11.559690066467677</v>
      </c>
      <c r="Z42" s="9">
        <f t="shared" si="16"/>
        <v>11.559690066467677</v>
      </c>
      <c r="AA42">
        <f t="shared" si="17"/>
        <v>346.79070199403031</v>
      </c>
      <c r="AB42">
        <f t="shared" si="18"/>
        <v>2.6489567311899029E-3</v>
      </c>
      <c r="AC42">
        <f t="shared" si="19"/>
        <v>377.50710995977772</v>
      </c>
      <c r="AD42">
        <f t="shared" si="20"/>
        <v>6.2917851659962958</v>
      </c>
    </row>
    <row r="43" spans="1:30">
      <c r="A43">
        <f t="shared" si="31"/>
        <v>1.5332197614991481</v>
      </c>
      <c r="B43">
        <f t="shared" si="32"/>
        <v>7.874015748031496E-2</v>
      </c>
      <c r="C43">
        <f t="shared" si="33"/>
        <v>4.6728971962616821E-2</v>
      </c>
      <c r="E43">
        <f t="shared" si="34"/>
        <v>90</v>
      </c>
      <c r="F43">
        <v>5</v>
      </c>
      <c r="G43">
        <v>5</v>
      </c>
      <c r="I43">
        <f t="shared" si="3"/>
        <v>0</v>
      </c>
      <c r="J43" t="e">
        <f t="shared" si="24"/>
        <v>#DIV/0!</v>
      </c>
      <c r="L43" t="e">
        <f t="shared" si="25"/>
        <v>#DIV/0!</v>
      </c>
      <c r="M43" t="e">
        <f t="shared" si="26"/>
        <v>#DIV/0!</v>
      </c>
      <c r="O43">
        <f t="shared" si="7"/>
        <v>0.21072835272393103</v>
      </c>
      <c r="P43">
        <f t="shared" si="8"/>
        <v>8.5399999650113093E-2</v>
      </c>
      <c r="Q43">
        <f t="shared" si="27"/>
        <v>0.21072835272393103</v>
      </c>
      <c r="R43">
        <f t="shared" si="28"/>
        <v>8.5399999650113093E-2</v>
      </c>
      <c r="S43">
        <f t="shared" si="29"/>
        <v>0.29612835237404411</v>
      </c>
      <c r="T43">
        <f t="shared" si="30"/>
        <v>560.56223850131732</v>
      </c>
      <c r="U43">
        <f t="shared" si="13"/>
        <v>9.3427039750219549</v>
      </c>
      <c r="W43">
        <f t="shared" si="14"/>
        <v>6.1432972586236624E-2</v>
      </c>
      <c r="Y43">
        <f t="shared" si="15"/>
        <v>0.92698385520404747</v>
      </c>
      <c r="Z43" s="9">
        <f t="shared" si="16"/>
        <v>6.1432972586236624E-2</v>
      </c>
      <c r="AA43">
        <f t="shared" si="17"/>
        <v>5.5289675327612962</v>
      </c>
      <c r="AB43">
        <f t="shared" si="18"/>
        <v>1.8769974462348844E-3</v>
      </c>
      <c r="AC43">
        <f t="shared" si="19"/>
        <v>532.76577547077898</v>
      </c>
      <c r="AD43">
        <f t="shared" si="20"/>
        <v>8.8794295911796493</v>
      </c>
    </row>
    <row r="44" spans="1:30">
      <c r="A44">
        <f t="shared" si="31"/>
        <v>1.192504258943782</v>
      </c>
      <c r="B44">
        <f t="shared" si="32"/>
        <v>0.26771653543307089</v>
      </c>
      <c r="C44">
        <f t="shared" si="33"/>
        <v>0.12149532710280374</v>
      </c>
      <c r="E44">
        <f t="shared" si="34"/>
        <v>70</v>
      </c>
      <c r="F44">
        <v>17</v>
      </c>
      <c r="G44">
        <v>13</v>
      </c>
      <c r="I44">
        <f t="shared" si="3"/>
        <v>0</v>
      </c>
      <c r="J44" t="e">
        <f t="shared" si="24"/>
        <v>#DIV/0!</v>
      </c>
      <c r="L44" t="e">
        <f t="shared" si="25"/>
        <v>#DIV/0!</v>
      </c>
      <c r="M44" t="e">
        <f t="shared" si="26"/>
        <v>#DIV/0!</v>
      </c>
      <c r="O44">
        <f t="shared" si="7"/>
        <v>2.3446909590667389</v>
      </c>
      <c r="P44">
        <f t="shared" si="8"/>
        <v>1.0698044021554771</v>
      </c>
      <c r="Q44">
        <f t="shared" si="27"/>
        <v>2.3446909590667389</v>
      </c>
      <c r="R44">
        <f t="shared" si="28"/>
        <v>1.0698044021554771</v>
      </c>
      <c r="S44">
        <f t="shared" si="29"/>
        <v>3.4144953612222162</v>
      </c>
      <c r="T44">
        <f t="shared" si="30"/>
        <v>698.99015639174684</v>
      </c>
      <c r="U44">
        <f t="shared" si="13"/>
        <v>11.649835939862447</v>
      </c>
      <c r="W44">
        <f t="shared" si="14"/>
        <v>3.3147933525376643</v>
      </c>
      <c r="Y44">
        <f t="shared" si="15"/>
        <v>4.4084783124438358</v>
      </c>
      <c r="Z44" s="9">
        <f t="shared" si="16"/>
        <v>3.3147933525376643</v>
      </c>
      <c r="AA44">
        <f t="shared" si="17"/>
        <v>232.03553467763649</v>
      </c>
      <c r="AB44">
        <f t="shared" si="18"/>
        <v>4.593376961943587E-3</v>
      </c>
      <c r="AC44">
        <f t="shared" si="19"/>
        <v>217.70475366708678</v>
      </c>
      <c r="AD44">
        <f t="shared" si="20"/>
        <v>3.6284125611181128</v>
      </c>
    </row>
    <row r="45" spans="1:30">
      <c r="A45">
        <f t="shared" si="31"/>
        <v>0.47700170357751276</v>
      </c>
      <c r="B45">
        <f t="shared" si="32"/>
        <v>0.1889763779527559</v>
      </c>
      <c r="C45">
        <f t="shared" si="33"/>
        <v>0.56074766355140182</v>
      </c>
      <c r="E45">
        <f t="shared" si="34"/>
        <v>28</v>
      </c>
      <c r="F45">
        <v>12</v>
      </c>
      <c r="G45">
        <v>60</v>
      </c>
      <c r="I45">
        <f t="shared" si="3"/>
        <v>0</v>
      </c>
      <c r="J45" t="e">
        <f t="shared" si="24"/>
        <v>#DIV/0!</v>
      </c>
      <c r="L45" t="e">
        <f t="shared" si="25"/>
        <v>#DIV/0!</v>
      </c>
      <c r="M45" t="e">
        <f t="shared" si="26"/>
        <v>#DIV/0!</v>
      </c>
      <c r="O45">
        <f t="shared" si="7"/>
        <v>1.0409416014199226</v>
      </c>
      <c r="P45">
        <f t="shared" si="8"/>
        <v>5.2106689059150888</v>
      </c>
      <c r="Q45">
        <f t="shared" si="27"/>
        <v>1.0409416014199226</v>
      </c>
      <c r="R45">
        <f t="shared" si="28"/>
        <v>5.2106689059150888</v>
      </c>
      <c r="S45">
        <f t="shared" si="29"/>
        <v>6.2516105073350117</v>
      </c>
      <c r="T45">
        <f t="shared" si="30"/>
        <v>1700.8145556702905</v>
      </c>
      <c r="U45">
        <f t="shared" si="13"/>
        <v>28.346909261171508</v>
      </c>
      <c r="W45">
        <f t="shared" si="14"/>
        <v>6.8307167439491971</v>
      </c>
      <c r="Y45">
        <f t="shared" si="15"/>
        <v>11.428943747317728</v>
      </c>
      <c r="Z45" s="9">
        <f t="shared" si="16"/>
        <v>11.428943747317728</v>
      </c>
      <c r="AA45">
        <f t="shared" si="17"/>
        <v>320.01042492489637</v>
      </c>
      <c r="AB45">
        <f t="shared" si="18"/>
        <v>2.3241683592682008E-3</v>
      </c>
      <c r="AC45">
        <f t="shared" si="19"/>
        <v>430.2614292171437</v>
      </c>
      <c r="AD45">
        <f t="shared" si="20"/>
        <v>7.1710238202857282</v>
      </c>
    </row>
    <row r="46" spans="1:30">
      <c r="A46">
        <f t="shared" si="31"/>
        <v>0.76660988074957404</v>
      </c>
      <c r="B46">
        <f t="shared" si="32"/>
        <v>0.23622047244094488</v>
      </c>
      <c r="C46">
        <f t="shared" si="33"/>
        <v>0.37383177570093457</v>
      </c>
      <c r="E46">
        <f t="shared" si="34"/>
        <v>45</v>
      </c>
      <c r="F46">
        <v>15</v>
      </c>
      <c r="G46">
        <v>40</v>
      </c>
      <c r="I46">
        <f t="shared" si="3"/>
        <v>0</v>
      </c>
      <c r="J46" t="e">
        <f t="shared" si="24"/>
        <v>#DIV/0!</v>
      </c>
      <c r="L46" t="e">
        <f t="shared" si="25"/>
        <v>#DIV/0!</v>
      </c>
      <c r="M46" t="e">
        <f t="shared" si="26"/>
        <v>#DIV/0!</v>
      </c>
      <c r="O46">
        <f t="shared" si="7"/>
        <v>1.725733180879822</v>
      </c>
      <c r="P46">
        <f t="shared" si="8"/>
        <v>15.009712299078947</v>
      </c>
      <c r="Q46">
        <f t="shared" si="27"/>
        <v>1.725733180879822</v>
      </c>
      <c r="R46">
        <f t="shared" si="28"/>
        <v>15.009712299078947</v>
      </c>
      <c r="S46">
        <f t="shared" si="29"/>
        <v>16.73544547995877</v>
      </c>
      <c r="T46">
        <f t="shared" si="30"/>
        <v>963.24166136624717</v>
      </c>
      <c r="U46">
        <f t="shared" si="13"/>
        <v>16.054027689437454</v>
      </c>
      <c r="W46">
        <f t="shared" si="14"/>
        <v>16.546627757459479</v>
      </c>
      <c r="Y46">
        <f t="shared" si="15"/>
        <v>18.404465356587007</v>
      </c>
      <c r="Z46" s="9">
        <f t="shared" si="16"/>
        <v>16.546627757459479</v>
      </c>
      <c r="AA46">
        <f t="shared" si="17"/>
        <v>744.59824908567657</v>
      </c>
      <c r="AB46">
        <f t="shared" si="18"/>
        <v>7.5112492507619453E-3</v>
      </c>
      <c r="AC46">
        <f t="shared" si="19"/>
        <v>133.13364616392664</v>
      </c>
      <c r="AD46">
        <f t="shared" si="20"/>
        <v>2.2188941027321105</v>
      </c>
    </row>
    <row r="47" spans="1:30">
      <c r="A47">
        <f t="shared" si="31"/>
        <v>0.68143100511073251</v>
      </c>
      <c r="B47">
        <f t="shared" si="32"/>
        <v>0.78740157480314965</v>
      </c>
      <c r="C47">
        <f t="shared" si="33"/>
        <v>9.3457943925233641E-2</v>
      </c>
      <c r="E47">
        <f t="shared" si="34"/>
        <v>40</v>
      </c>
      <c r="F47">
        <v>50</v>
      </c>
      <c r="G47">
        <v>10</v>
      </c>
      <c r="I47">
        <f t="shared" si="3"/>
        <v>0</v>
      </c>
      <c r="J47" t="e">
        <f t="shared" si="24"/>
        <v>#DIV/0!</v>
      </c>
      <c r="L47" t="e">
        <f t="shared" si="25"/>
        <v>#DIV/0!</v>
      </c>
      <c r="M47" t="e">
        <f t="shared" si="26"/>
        <v>#DIV/0!</v>
      </c>
      <c r="O47">
        <f t="shared" si="7"/>
        <v>3.0886068642370379</v>
      </c>
      <c r="P47">
        <f t="shared" si="8"/>
        <v>0.46666000598660923</v>
      </c>
      <c r="Q47">
        <f t="shared" si="27"/>
        <v>3.0886068642370379</v>
      </c>
      <c r="R47">
        <f t="shared" si="28"/>
        <v>0.46666000598660923</v>
      </c>
      <c r="S47">
        <f t="shared" si="29"/>
        <v>3.555266870223647</v>
      </c>
      <c r="T47">
        <f t="shared" si="30"/>
        <v>1221.5699290170428</v>
      </c>
      <c r="U47">
        <f t="shared" si="13"/>
        <v>20.359498816950712</v>
      </c>
      <c r="W47">
        <f t="shared" si="14"/>
        <v>3.6355405349398455</v>
      </c>
      <c r="Y47">
        <f t="shared" si="15"/>
        <v>5.8584410033702383</v>
      </c>
      <c r="Z47" s="9">
        <f t="shared" si="16"/>
        <v>3.6355405349398455</v>
      </c>
      <c r="AA47">
        <f t="shared" si="17"/>
        <v>145.42162139759381</v>
      </c>
      <c r="AB47">
        <f t="shared" si="18"/>
        <v>1.9400918687556821E-3</v>
      </c>
      <c r="AC47">
        <f t="shared" si="19"/>
        <v>515.43950887303629</v>
      </c>
      <c r="AD47">
        <f t="shared" si="20"/>
        <v>8.5906584812172717</v>
      </c>
    </row>
    <row r="48" spans="1:30">
      <c r="A48">
        <f t="shared" si="31"/>
        <v>0.76660988074957404</v>
      </c>
      <c r="B48">
        <f t="shared" si="32"/>
        <v>0.62992125984251968</v>
      </c>
      <c r="C48">
        <f t="shared" si="33"/>
        <v>0.14018691588785046</v>
      </c>
      <c r="E48">
        <f t="shared" si="34"/>
        <v>45</v>
      </c>
      <c r="F48">
        <v>40</v>
      </c>
      <c r="G48">
        <v>15</v>
      </c>
      <c r="I48">
        <f t="shared" si="3"/>
        <v>0</v>
      </c>
      <c r="J48" t="e">
        <f t="shared" si="24"/>
        <v>#DIV/0!</v>
      </c>
      <c r="L48" t="e">
        <f t="shared" si="25"/>
        <v>#DIV/0!</v>
      </c>
      <c r="M48" t="e">
        <f t="shared" si="26"/>
        <v>#DIV/0!</v>
      </c>
      <c r="O48">
        <f t="shared" si="7"/>
        <v>5.1275767774868068</v>
      </c>
      <c r="P48">
        <f t="shared" si="8"/>
        <v>1.7286999443540243</v>
      </c>
      <c r="Q48">
        <f t="shared" si="27"/>
        <v>5.1275767774868068</v>
      </c>
      <c r="R48">
        <f t="shared" si="28"/>
        <v>1.7286999443540243</v>
      </c>
      <c r="S48">
        <f t="shared" si="29"/>
        <v>6.8562767218408309</v>
      </c>
      <c r="T48">
        <f t="shared" si="30"/>
        <v>1052.2961111320608</v>
      </c>
      <c r="U48">
        <f t="shared" si="13"/>
        <v>17.538268518867678</v>
      </c>
      <c r="W48">
        <f t="shared" si="14"/>
        <v>6.9981625474430409</v>
      </c>
      <c r="Y48">
        <f t="shared" si="15"/>
        <v>8.8560001465705671</v>
      </c>
      <c r="Z48" s="9">
        <f t="shared" si="16"/>
        <v>6.9981625474430409</v>
      </c>
      <c r="AA48">
        <f t="shared" si="17"/>
        <v>314.91731463493682</v>
      </c>
      <c r="AB48">
        <f t="shared" si="18"/>
        <v>3.6899761182948923E-3</v>
      </c>
      <c r="AC48">
        <f t="shared" si="19"/>
        <v>271.00446396983506</v>
      </c>
      <c r="AD48">
        <f t="shared" si="20"/>
        <v>4.5167410661639176</v>
      </c>
    </row>
    <row r="49" spans="1:30">
      <c r="A49">
        <f t="shared" si="31"/>
        <v>0.85178875638841567</v>
      </c>
      <c r="B49">
        <f t="shared" si="32"/>
        <v>0.47244094488188976</v>
      </c>
      <c r="C49">
        <f t="shared" si="33"/>
        <v>0.18691588785046728</v>
      </c>
      <c r="E49">
        <f t="shared" si="34"/>
        <v>50</v>
      </c>
      <c r="F49">
        <v>30</v>
      </c>
      <c r="G49">
        <v>20</v>
      </c>
      <c r="I49">
        <f t="shared" si="3"/>
        <v>0</v>
      </c>
      <c r="J49" t="e">
        <f t="shared" si="24"/>
        <v>#DIV/0!</v>
      </c>
      <c r="L49" t="e">
        <f t="shared" si="25"/>
        <v>#DIV/0!</v>
      </c>
      <c r="M49" t="e">
        <f t="shared" si="26"/>
        <v>#DIV/0!</v>
      </c>
      <c r="O49">
        <f t="shared" si="7"/>
        <v>7.0929919034901259</v>
      </c>
      <c r="P49">
        <f t="shared" si="8"/>
        <v>4.5242203209551821</v>
      </c>
      <c r="Q49">
        <f t="shared" si="27"/>
        <v>7.0929919034901259</v>
      </c>
      <c r="R49">
        <f t="shared" si="28"/>
        <v>4.5242203209551821</v>
      </c>
      <c r="S49">
        <f t="shared" si="29"/>
        <v>11.617212224445307</v>
      </c>
      <c r="T49">
        <f t="shared" si="30"/>
        <v>906.67019882652278</v>
      </c>
      <c r="U49">
        <f t="shared" si="13"/>
        <v>15.111169980442046</v>
      </c>
      <c r="W49">
        <f t="shared" si="14"/>
        <v>11.084758633980739</v>
      </c>
      <c r="Y49">
        <f t="shared" si="15"/>
        <v>12.692952813001829</v>
      </c>
      <c r="Z49" s="9">
        <f t="shared" si="16"/>
        <v>11.084758633980739</v>
      </c>
      <c r="AA49">
        <f t="shared" si="17"/>
        <v>554.23793169903695</v>
      </c>
      <c r="AB49">
        <f t="shared" si="18"/>
        <v>6.4648016966307991E-3</v>
      </c>
      <c r="AC49">
        <f t="shared" si="19"/>
        <v>154.68378566370578</v>
      </c>
      <c r="AD49">
        <f t="shared" si="20"/>
        <v>2.5780630943950964</v>
      </c>
    </row>
    <row r="50" spans="1:30">
      <c r="A50">
        <f t="shared" si="31"/>
        <v>0.85178875638841567</v>
      </c>
      <c r="B50">
        <f t="shared" si="32"/>
        <v>0.39370078740157483</v>
      </c>
      <c r="C50">
        <f t="shared" si="33"/>
        <v>0.23364485981308411</v>
      </c>
      <c r="E50">
        <f t="shared" si="34"/>
        <v>50</v>
      </c>
      <c r="F50">
        <v>25</v>
      </c>
      <c r="G50">
        <v>25</v>
      </c>
      <c r="I50">
        <f t="shared" si="3"/>
        <v>0</v>
      </c>
      <c r="J50" t="e">
        <f t="shared" si="24"/>
        <v>#DIV/0!</v>
      </c>
      <c r="L50" t="e">
        <f t="shared" si="25"/>
        <v>#DIV/0!</v>
      </c>
      <c r="M50" t="e">
        <f t="shared" si="26"/>
        <v>#DIV/0!</v>
      </c>
      <c r="O50">
        <f t="shared" si="7"/>
        <v>5.8759607149543784</v>
      </c>
      <c r="P50">
        <f t="shared" si="8"/>
        <v>8.7175687477269594</v>
      </c>
      <c r="Q50">
        <f t="shared" si="27"/>
        <v>5.8759607149543784</v>
      </c>
      <c r="R50">
        <f t="shared" si="28"/>
        <v>8.7175687477269594</v>
      </c>
      <c r="S50">
        <f t="shared" si="29"/>
        <v>14.593529462681339</v>
      </c>
      <c r="T50">
        <f t="shared" si="30"/>
        <v>883.12141596927552</v>
      </c>
      <c r="U50">
        <f t="shared" si="13"/>
        <v>14.718690266154592</v>
      </c>
      <c r="W50">
        <f t="shared" si="14"/>
        <v>14.658741423903404</v>
      </c>
      <c r="Y50">
        <f t="shared" si="15"/>
        <v>16.266935602924494</v>
      </c>
      <c r="Z50" s="9">
        <f t="shared" si="16"/>
        <v>14.658741423903404</v>
      </c>
      <c r="AA50">
        <f t="shared" si="17"/>
        <v>732.93707119517023</v>
      </c>
      <c r="AB50">
        <f t="shared" si="18"/>
        <v>8.2306034703080056E-3</v>
      </c>
      <c r="AC50">
        <f t="shared" si="19"/>
        <v>121.49777396123034</v>
      </c>
      <c r="AD50">
        <f t="shared" si="20"/>
        <v>2.0249628993538389</v>
      </c>
    </row>
    <row r="51" spans="1:30">
      <c r="A51">
        <f t="shared" si="31"/>
        <v>0.93696763202725719</v>
      </c>
      <c r="B51">
        <f t="shared" si="32"/>
        <v>0.23622047244094488</v>
      </c>
      <c r="C51">
        <f t="shared" si="33"/>
        <v>0.28037383177570091</v>
      </c>
      <c r="E51">
        <f t="shared" si="34"/>
        <v>55</v>
      </c>
      <c r="F51">
        <v>15</v>
      </c>
      <c r="G51">
        <v>30</v>
      </c>
      <c r="I51">
        <f t="shared" si="3"/>
        <v>0</v>
      </c>
      <c r="J51" t="e">
        <f t="shared" si="24"/>
        <v>#DIV/0!</v>
      </c>
      <c r="L51" t="e">
        <f t="shared" si="25"/>
        <v>#DIV/0!</v>
      </c>
      <c r="M51" t="e">
        <f t="shared" si="26"/>
        <v>#DIV/0!</v>
      </c>
      <c r="O51">
        <f t="shared" si="7"/>
        <v>1.725733180879822</v>
      </c>
      <c r="P51">
        <f t="shared" si="8"/>
        <v>12.888423522860361</v>
      </c>
      <c r="Q51">
        <f t="shared" si="27"/>
        <v>1.725733180879822</v>
      </c>
      <c r="R51">
        <f t="shared" si="28"/>
        <v>12.888423522860361</v>
      </c>
      <c r="S51">
        <f t="shared" si="29"/>
        <v>14.614156703740182</v>
      </c>
      <c r="T51">
        <f t="shared" si="30"/>
        <v>802.69316326957539</v>
      </c>
      <c r="U51">
        <f t="shared" si="13"/>
        <v>13.378219387826256</v>
      </c>
      <c r="W51">
        <f t="shared" si="14"/>
        <v>14.907868726977098</v>
      </c>
      <c r="Y51">
        <f t="shared" si="15"/>
        <v>16.334709481817914</v>
      </c>
      <c r="Z51" s="9">
        <f t="shared" si="16"/>
        <v>14.907868726977098</v>
      </c>
      <c r="AA51">
        <f t="shared" si="17"/>
        <v>819.93277998374037</v>
      </c>
      <c r="AB51">
        <f t="shared" si="18"/>
        <v>9.9992693476493519E-3</v>
      </c>
      <c r="AC51">
        <f t="shared" si="19"/>
        <v>100.00730705739835</v>
      </c>
      <c r="AD51">
        <f t="shared" si="20"/>
        <v>1.6667884509566391</v>
      </c>
    </row>
    <row r="52" spans="1:30">
      <c r="A52">
        <f t="shared" si="31"/>
        <v>0.85178875638841567</v>
      </c>
      <c r="B52">
        <f t="shared" si="32"/>
        <v>0.15748031496062992</v>
      </c>
      <c r="C52">
        <f t="shared" si="33"/>
        <v>0.37383177570093457</v>
      </c>
      <c r="E52">
        <f t="shared" si="34"/>
        <v>50</v>
      </c>
      <c r="F52">
        <v>10</v>
      </c>
      <c r="G52">
        <v>40</v>
      </c>
      <c r="I52">
        <f t="shared" si="3"/>
        <v>0</v>
      </c>
      <c r="J52" t="e">
        <f t="shared" si="24"/>
        <v>#DIV/0!</v>
      </c>
      <c r="L52" t="e">
        <f t="shared" si="25"/>
        <v>#DIV/0!</v>
      </c>
      <c r="M52" t="e">
        <f t="shared" si="26"/>
        <v>#DIV/0!</v>
      </c>
      <c r="O52">
        <f t="shared" si="7"/>
        <v>0.71535664899518481</v>
      </c>
      <c r="P52">
        <f t="shared" si="8"/>
        <v>15.009712299078947</v>
      </c>
      <c r="Q52">
        <f t="shared" si="27"/>
        <v>0.71535664899518481</v>
      </c>
      <c r="R52">
        <f t="shared" si="28"/>
        <v>15.009712299078947</v>
      </c>
      <c r="S52">
        <f t="shared" si="29"/>
        <v>15.725068948074131</v>
      </c>
      <c r="T52">
        <f t="shared" si="30"/>
        <v>874.48640921016408</v>
      </c>
      <c r="U52">
        <f t="shared" si="13"/>
        <v>14.574773486836069</v>
      </c>
      <c r="W52">
        <f t="shared" si="14"/>
        <v>15.339296032416312</v>
      </c>
      <c r="Y52">
        <f t="shared" si="15"/>
        <v>16.947490211437405</v>
      </c>
      <c r="Z52" s="9">
        <f t="shared" si="16"/>
        <v>15.339296032416312</v>
      </c>
      <c r="AA52">
        <f t="shared" si="17"/>
        <v>766.96480162081559</v>
      </c>
      <c r="AB52">
        <f t="shared" si="18"/>
        <v>8.5668458658183337E-3</v>
      </c>
      <c r="AC52">
        <f t="shared" si="19"/>
        <v>116.72907574886976</v>
      </c>
      <c r="AD52">
        <f t="shared" si="20"/>
        <v>1.945484595814496</v>
      </c>
    </row>
    <row r="53" spans="1:30">
      <c r="A53">
        <f t="shared" si="31"/>
        <v>1.4480408858603067</v>
      </c>
      <c r="B53">
        <f t="shared" si="32"/>
        <v>7.874015748031496E-2</v>
      </c>
      <c r="C53">
        <f t="shared" si="33"/>
        <v>9.3457943925233641E-2</v>
      </c>
      <c r="E53">
        <f t="shared" si="34"/>
        <v>85</v>
      </c>
      <c r="F53">
        <v>5</v>
      </c>
      <c r="G53">
        <v>10</v>
      </c>
      <c r="I53">
        <f t="shared" si="3"/>
        <v>0</v>
      </c>
      <c r="J53" t="e">
        <f t="shared" si="24"/>
        <v>#DIV/0!</v>
      </c>
      <c r="L53" t="e">
        <f t="shared" si="25"/>
        <v>#DIV/0!</v>
      </c>
      <c r="M53" t="e">
        <f t="shared" si="26"/>
        <v>#DIV/0!</v>
      </c>
      <c r="O53">
        <f t="shared" si="7"/>
        <v>0.21072835272393103</v>
      </c>
      <c r="P53">
        <f t="shared" si="8"/>
        <v>0.46666000598660923</v>
      </c>
      <c r="Q53">
        <f t="shared" si="27"/>
        <v>0.21072835272393103</v>
      </c>
      <c r="R53">
        <f t="shared" si="28"/>
        <v>0.46666000598660923</v>
      </c>
      <c r="S53">
        <f t="shared" si="29"/>
        <v>0.67738835871054026</v>
      </c>
      <c r="T53">
        <f t="shared" si="30"/>
        <v>591.28879617540701</v>
      </c>
      <c r="U53">
        <f t="shared" si="13"/>
        <v>9.8548132695901174</v>
      </c>
      <c r="W53">
        <f t="shared" si="14"/>
        <v>0.22286984020454936</v>
      </c>
      <c r="Y53">
        <f t="shared" si="15"/>
        <v>1.1327948389646281</v>
      </c>
      <c r="Z53" s="9">
        <f t="shared" si="16"/>
        <v>0.22286984020454936</v>
      </c>
      <c r="AA53">
        <f t="shared" si="17"/>
        <v>18.943936417386695</v>
      </c>
      <c r="AB53">
        <f t="shared" si="18"/>
        <v>1.9980700781576815E-3</v>
      </c>
      <c r="AC53">
        <f t="shared" si="19"/>
        <v>500.4829464850647</v>
      </c>
      <c r="AD53">
        <f t="shared" si="20"/>
        <v>8.3413824414177444</v>
      </c>
    </row>
    <row r="54" spans="1:30">
      <c r="A54">
        <f t="shared" si="31"/>
        <v>1.362862010221465</v>
      </c>
      <c r="B54">
        <f t="shared" si="32"/>
        <v>7.874015748031496E-2</v>
      </c>
      <c r="C54">
        <f t="shared" si="33"/>
        <v>0.14018691588785046</v>
      </c>
      <c r="E54">
        <f t="shared" si="34"/>
        <v>80</v>
      </c>
      <c r="F54">
        <v>5</v>
      </c>
      <c r="G54">
        <v>15</v>
      </c>
      <c r="I54">
        <f t="shared" si="3"/>
        <v>0</v>
      </c>
      <c r="J54" t="e">
        <f t="shared" si="24"/>
        <v>#DIV/0!</v>
      </c>
      <c r="L54" t="e">
        <f t="shared" si="25"/>
        <v>#DIV/0!</v>
      </c>
      <c r="M54" t="e">
        <f t="shared" si="26"/>
        <v>#DIV/0!</v>
      </c>
      <c r="O54">
        <f t="shared" si="7"/>
        <v>0.21072835272393103</v>
      </c>
      <c r="P54">
        <f t="shared" si="8"/>
        <v>1.7286999443540243</v>
      </c>
      <c r="Q54">
        <f t="shared" si="27"/>
        <v>0.21072835272393103</v>
      </c>
      <c r="R54">
        <f t="shared" si="28"/>
        <v>1.7286999443540243</v>
      </c>
      <c r="S54">
        <f t="shared" si="29"/>
        <v>1.9394282970779553</v>
      </c>
      <c r="T54">
        <f t="shared" si="30"/>
        <v>620.46649717980654</v>
      </c>
      <c r="U54">
        <f t="shared" si="13"/>
        <v>10.341108286330108</v>
      </c>
      <c r="W54">
        <f t="shared" si="14"/>
        <v>1.3009977474939312</v>
      </c>
      <c r="Y54">
        <f t="shared" si="15"/>
        <v>2.2623568989558249</v>
      </c>
      <c r="Z54" s="9">
        <f t="shared" si="16"/>
        <v>1.3009977474939312</v>
      </c>
      <c r="AA54">
        <f t="shared" si="17"/>
        <v>104.0798197995145</v>
      </c>
      <c r="AB54">
        <f t="shared" si="18"/>
        <v>3.2265584158026003E-3</v>
      </c>
      <c r="AC54">
        <f t="shared" si="19"/>
        <v>309.92775308276941</v>
      </c>
      <c r="AD54">
        <f t="shared" si="20"/>
        <v>5.1654625513794903</v>
      </c>
    </row>
    <row r="55" spans="1:30">
      <c r="A55">
        <f t="shared" si="31"/>
        <v>1.2776831345826234</v>
      </c>
      <c r="B55">
        <f t="shared" si="32"/>
        <v>7.874015748031496E-2</v>
      </c>
      <c r="C55">
        <f t="shared" si="33"/>
        <v>0.18691588785046728</v>
      </c>
      <c r="E55">
        <f t="shared" si="34"/>
        <v>75</v>
      </c>
      <c r="F55">
        <v>5</v>
      </c>
      <c r="G55">
        <v>20</v>
      </c>
      <c r="I55">
        <f t="shared" si="3"/>
        <v>0</v>
      </c>
      <c r="J55" t="e">
        <f t="shared" si="24"/>
        <v>#DIV/0!</v>
      </c>
      <c r="L55" t="e">
        <f t="shared" si="25"/>
        <v>#DIV/0!</v>
      </c>
      <c r="M55" t="e">
        <f t="shared" si="26"/>
        <v>#DIV/0!</v>
      </c>
      <c r="O55">
        <f t="shared" si="7"/>
        <v>0.21072835272393103</v>
      </c>
      <c r="P55">
        <f t="shared" si="8"/>
        <v>4.5242203209551821</v>
      </c>
      <c r="Q55">
        <f t="shared" si="27"/>
        <v>0.21072835272393103</v>
      </c>
      <c r="R55">
        <f t="shared" si="28"/>
        <v>4.5242203209551821</v>
      </c>
      <c r="S55">
        <f t="shared" si="29"/>
        <v>4.7349486736791135</v>
      </c>
      <c r="T55">
        <f t="shared" si="30"/>
        <v>644.1657490745655</v>
      </c>
      <c r="U55">
        <f t="shared" si="13"/>
        <v>10.736095817909424</v>
      </c>
      <c r="W55">
        <f t="shared" si="14"/>
        <v>4.3952359199482789</v>
      </c>
      <c r="Y55">
        <f t="shared" si="15"/>
        <v>5.416974240181168</v>
      </c>
      <c r="Z55" s="9">
        <f t="shared" si="16"/>
        <v>4.3952359199482789</v>
      </c>
      <c r="AA55">
        <f t="shared" si="17"/>
        <v>329.6426939961209</v>
      </c>
      <c r="AB55">
        <f t="shared" si="18"/>
        <v>6.3682217489543589E-3</v>
      </c>
      <c r="AC55">
        <f t="shared" si="19"/>
        <v>157.02970773029327</v>
      </c>
      <c r="AD55">
        <f t="shared" si="20"/>
        <v>2.6171617955048876</v>
      </c>
    </row>
    <row r="56" spans="1:30">
      <c r="A56">
        <f t="shared" si="31"/>
        <v>1.192504258943782</v>
      </c>
      <c r="B56">
        <f t="shared" si="32"/>
        <v>7.874015748031496E-2</v>
      </c>
      <c r="C56">
        <f t="shared" si="33"/>
        <v>0.23364485981308411</v>
      </c>
      <c r="E56">
        <f t="shared" si="34"/>
        <v>70</v>
      </c>
      <c r="F56">
        <v>5</v>
      </c>
      <c r="G56">
        <v>25</v>
      </c>
      <c r="I56">
        <f t="shared" si="3"/>
        <v>0</v>
      </c>
      <c r="J56" t="e">
        <f t="shared" si="24"/>
        <v>#DIV/0!</v>
      </c>
      <c r="L56" t="e">
        <f t="shared" si="25"/>
        <v>#DIV/0!</v>
      </c>
      <c r="M56" t="e">
        <f t="shared" si="26"/>
        <v>#DIV/0!</v>
      </c>
      <c r="O56">
        <f t="shared" si="7"/>
        <v>0.21072835272393103</v>
      </c>
      <c r="P56">
        <f t="shared" si="8"/>
        <v>8.7175687477269594</v>
      </c>
      <c r="Q56">
        <f t="shared" si="27"/>
        <v>0.21072835272393103</v>
      </c>
      <c r="R56">
        <f t="shared" si="28"/>
        <v>8.7175687477269594</v>
      </c>
      <c r="S56">
        <f t="shared" si="29"/>
        <v>8.9282971004508909</v>
      </c>
      <c r="T56">
        <f t="shared" si="30"/>
        <v>663.6082286226715</v>
      </c>
      <c r="U56">
        <f t="shared" si="13"/>
        <v>11.060137143711191</v>
      </c>
      <c r="W56">
        <f t="shared" si="14"/>
        <v>9.0942673548496256</v>
      </c>
      <c r="Y56">
        <f t="shared" si="15"/>
        <v>10.187952314755798</v>
      </c>
      <c r="Z56" s="9">
        <f t="shared" si="16"/>
        <v>9.0942673548496256</v>
      </c>
      <c r="AA56">
        <f t="shared" si="17"/>
        <v>636.59871483947381</v>
      </c>
      <c r="AB56">
        <f t="shared" si="18"/>
        <v>1.0190100798174537E-2</v>
      </c>
      <c r="AC56">
        <f t="shared" si="19"/>
        <v>98.134456155638887</v>
      </c>
      <c r="AD56">
        <f t="shared" si="20"/>
        <v>1.6355742692606481</v>
      </c>
    </row>
    <row r="57" spans="1:30" s="11" customFormat="1">
      <c r="A57" s="11">
        <f t="shared" si="31"/>
        <v>1.1073253833049403</v>
      </c>
      <c r="B57" s="11">
        <f t="shared" si="32"/>
        <v>7.874015748031496E-2</v>
      </c>
      <c r="C57" s="11">
        <f t="shared" si="33"/>
        <v>0.28037383177570091</v>
      </c>
      <c r="E57" s="11">
        <f t="shared" si="34"/>
        <v>65</v>
      </c>
      <c r="F57" s="11">
        <v>5</v>
      </c>
      <c r="G57" s="11">
        <v>30</v>
      </c>
      <c r="H57" s="11">
        <v>150</v>
      </c>
      <c r="I57" s="11">
        <f t="shared" si="3"/>
        <v>2.5</v>
      </c>
      <c r="J57" s="11">
        <f t="shared" si="24"/>
        <v>6.6666666666666671E-3</v>
      </c>
      <c r="L57" s="11">
        <f t="shared" si="25"/>
        <v>418.97435897435918</v>
      </c>
      <c r="M57" s="11">
        <f t="shared" si="26"/>
        <v>6.4457593688362946</v>
      </c>
      <c r="O57">
        <f t="shared" si="7"/>
        <v>0.21072835272393103</v>
      </c>
      <c r="P57">
        <f t="shared" si="8"/>
        <v>12.888423522860361</v>
      </c>
      <c r="Q57" s="11">
        <f t="shared" si="27"/>
        <v>0.21072835272393103</v>
      </c>
      <c r="R57" s="11">
        <f t="shared" si="28"/>
        <v>12.888423522860361</v>
      </c>
      <c r="S57" s="11">
        <f t="shared" si="29"/>
        <v>13.099151875584292</v>
      </c>
      <c r="T57" s="11">
        <f t="shared" si="30"/>
        <v>688.30006728776527</v>
      </c>
      <c r="U57" s="11">
        <f t="shared" si="13"/>
        <v>11.471667788129421</v>
      </c>
      <c r="W57" s="11">
        <f t="shared" si="14"/>
        <v>13.299726568482019</v>
      </c>
      <c r="Y57" s="11">
        <f t="shared" si="15"/>
        <v>14.48068316143072</v>
      </c>
      <c r="Z57" s="11">
        <f t="shared" si="16"/>
        <v>13.299726568482019</v>
      </c>
      <c r="AA57" s="11">
        <f t="shared" si="17"/>
        <v>864.4822269513312</v>
      </c>
      <c r="AB57" s="11">
        <f t="shared" si="18"/>
        <v>1.2389593824473619E-2</v>
      </c>
      <c r="AC57" s="11">
        <f t="shared" si="19"/>
        <v>80.712896174583491</v>
      </c>
      <c r="AD57" s="11">
        <f t="shared" si="20"/>
        <v>1.3452149362430581</v>
      </c>
    </row>
    <row r="58" spans="1:30">
      <c r="A58">
        <f t="shared" si="31"/>
        <v>1.0221465076660987</v>
      </c>
      <c r="B58">
        <f t="shared" si="32"/>
        <v>7.874015748031496E-2</v>
      </c>
      <c r="C58">
        <f t="shared" si="33"/>
        <v>0.32710280373831774</v>
      </c>
      <c r="E58">
        <f t="shared" si="34"/>
        <v>60</v>
      </c>
      <c r="F58">
        <v>5</v>
      </c>
      <c r="G58">
        <v>35</v>
      </c>
      <c r="I58">
        <f t="shared" si="3"/>
        <v>0</v>
      </c>
      <c r="J58" t="e">
        <f t="shared" si="24"/>
        <v>#DIV/0!</v>
      </c>
      <c r="L58" t="e">
        <f t="shared" si="25"/>
        <v>#DIV/0!</v>
      </c>
      <c r="M58" t="e">
        <f t="shared" si="26"/>
        <v>#DIV/0!</v>
      </c>
      <c r="O58">
        <f t="shared" si="7"/>
        <v>0.21072835272393103</v>
      </c>
      <c r="P58">
        <f t="shared" si="8"/>
        <v>15.236432527404245</v>
      </c>
      <c r="Q58">
        <f t="shared" si="27"/>
        <v>0.21072835272393103</v>
      </c>
      <c r="R58">
        <f t="shared" si="28"/>
        <v>15.236432527404245</v>
      </c>
      <c r="S58">
        <f t="shared" si="29"/>
        <v>15.447160880128177</v>
      </c>
      <c r="T58">
        <f t="shared" si="30"/>
        <v>730.49291719610903</v>
      </c>
      <c r="U58">
        <f t="shared" si="13"/>
        <v>12.174881953268484</v>
      </c>
      <c r="W58">
        <f t="shared" si="14"/>
        <v>15.312710223812358</v>
      </c>
      <c r="Y58">
        <f t="shared" si="15"/>
        <v>16.601839870179479</v>
      </c>
      <c r="Z58" s="9">
        <f t="shared" si="16"/>
        <v>15.312710223812358</v>
      </c>
      <c r="AA58">
        <f t="shared" si="17"/>
        <v>918.76261342874147</v>
      </c>
      <c r="AB58">
        <f t="shared" si="18"/>
        <v>1.2080189092040412E-2</v>
      </c>
      <c r="AC58">
        <f t="shared" si="19"/>
        <v>82.780161169736658</v>
      </c>
      <c r="AD58">
        <f t="shared" si="20"/>
        <v>1.3796693528289443</v>
      </c>
    </row>
    <row r="59" spans="1:30">
      <c r="A59">
        <f t="shared" si="31"/>
        <v>0.93696763202725719</v>
      </c>
      <c r="B59">
        <f t="shared" si="32"/>
        <v>7.874015748031496E-2</v>
      </c>
      <c r="C59">
        <f t="shared" si="33"/>
        <v>0.37383177570093457</v>
      </c>
      <c r="E59">
        <f t="shared" si="34"/>
        <v>55</v>
      </c>
      <c r="F59">
        <v>5</v>
      </c>
      <c r="G59">
        <v>40</v>
      </c>
      <c r="I59">
        <f t="shared" si="3"/>
        <v>0</v>
      </c>
      <c r="J59" t="e">
        <f t="shared" si="24"/>
        <v>#DIV/0!</v>
      </c>
      <c r="L59" t="e">
        <f t="shared" si="25"/>
        <v>#DIV/0!</v>
      </c>
      <c r="M59" t="e">
        <f t="shared" si="26"/>
        <v>#DIV/0!</v>
      </c>
      <c r="O59">
        <f t="shared" si="7"/>
        <v>0.21072835272393103</v>
      </c>
      <c r="P59">
        <f t="shared" si="8"/>
        <v>15.009712299078947</v>
      </c>
      <c r="Q59">
        <f t="shared" si="27"/>
        <v>0.21072835272393103</v>
      </c>
      <c r="R59">
        <f t="shared" si="28"/>
        <v>15.009712299078947</v>
      </c>
      <c r="S59">
        <f t="shared" si="29"/>
        <v>15.220440651802878</v>
      </c>
      <c r="T59">
        <f t="shared" si="30"/>
        <v>798.46943371814359</v>
      </c>
      <c r="U59">
        <f t="shared" si="13"/>
        <v>13.307823895302393</v>
      </c>
      <c r="W59">
        <f t="shared" si="14"/>
        <v>14.964646516488866</v>
      </c>
      <c r="Y59">
        <f t="shared" si="15"/>
        <v>16.39148727132968</v>
      </c>
      <c r="Z59" s="9">
        <f t="shared" si="16"/>
        <v>14.964646516488866</v>
      </c>
      <c r="AA59">
        <f t="shared" si="17"/>
        <v>823.0555584068876</v>
      </c>
      <c r="AB59">
        <f t="shared" si="18"/>
        <v>1.0033212591379213E-2</v>
      </c>
      <c r="AC59">
        <f t="shared" si="19"/>
        <v>99.668973510959489</v>
      </c>
      <c r="AD59">
        <f t="shared" si="20"/>
        <v>1.6611495585159914</v>
      </c>
    </row>
    <row r="60" spans="1:30">
      <c r="A60">
        <f t="shared" si="31"/>
        <v>0.85178875638841567</v>
      </c>
      <c r="B60">
        <f t="shared" si="32"/>
        <v>7.874015748031496E-2</v>
      </c>
      <c r="C60">
        <f t="shared" si="33"/>
        <v>0.42056074766355139</v>
      </c>
      <c r="E60">
        <f t="shared" si="34"/>
        <v>50</v>
      </c>
      <c r="F60">
        <v>5</v>
      </c>
      <c r="G60">
        <v>45</v>
      </c>
      <c r="I60">
        <f t="shared" si="3"/>
        <v>0</v>
      </c>
      <c r="J60" t="e">
        <f t="shared" si="24"/>
        <v>#DIV/0!</v>
      </c>
      <c r="L60" t="e">
        <f t="shared" si="25"/>
        <v>#DIV/0!</v>
      </c>
      <c r="M60" t="e">
        <f t="shared" si="26"/>
        <v>#DIV/0!</v>
      </c>
      <c r="O60">
        <f t="shared" si="7"/>
        <v>0.21072835272393103</v>
      </c>
      <c r="P60">
        <f t="shared" si="8"/>
        <v>12.840764022598147</v>
      </c>
      <c r="Q60">
        <f t="shared" si="27"/>
        <v>0.21072835272393103</v>
      </c>
      <c r="R60">
        <f t="shared" si="28"/>
        <v>12.840764022598147</v>
      </c>
      <c r="S60">
        <f t="shared" si="29"/>
        <v>13.051492375322079</v>
      </c>
      <c r="T60">
        <f t="shared" si="30"/>
        <v>895.16730715967878</v>
      </c>
      <c r="U60">
        <f t="shared" si="13"/>
        <v>14.91945511932798</v>
      </c>
      <c r="W60">
        <f t="shared" si="14"/>
        <v>13.073116639140441</v>
      </c>
      <c r="Y60">
        <f t="shared" si="15"/>
        <v>14.681310818161531</v>
      </c>
      <c r="Z60" s="9">
        <f t="shared" si="16"/>
        <v>13.073116639140441</v>
      </c>
      <c r="AA60">
        <f t="shared" si="17"/>
        <v>653.65583195702209</v>
      </c>
      <c r="AB60">
        <f t="shared" si="18"/>
        <v>7.4471920153855922E-3</v>
      </c>
      <c r="AC60">
        <f t="shared" si="19"/>
        <v>134.278799033789</v>
      </c>
      <c r="AD60">
        <f t="shared" si="20"/>
        <v>2.2379799838964831</v>
      </c>
    </row>
    <row r="61" spans="1:30">
      <c r="A61">
        <f t="shared" si="31"/>
        <v>0.76660988074957404</v>
      </c>
      <c r="B61">
        <f t="shared" si="32"/>
        <v>7.874015748031496E-2</v>
      </c>
      <c r="C61">
        <f t="shared" si="33"/>
        <v>0.46728971962616822</v>
      </c>
      <c r="E61">
        <f t="shared" si="34"/>
        <v>45</v>
      </c>
      <c r="F61">
        <v>5</v>
      </c>
      <c r="G61">
        <v>50</v>
      </c>
      <c r="I61">
        <f t="shared" si="3"/>
        <v>0</v>
      </c>
      <c r="J61" t="e">
        <f t="shared" si="24"/>
        <v>#DIV/0!</v>
      </c>
      <c r="L61" t="e">
        <f t="shared" si="25"/>
        <v>#DIV/0!</v>
      </c>
      <c r="M61" t="e">
        <f t="shared" si="26"/>
        <v>#DIV/0!</v>
      </c>
      <c r="O61">
        <f t="shared" si="7"/>
        <v>0.21072835272393103</v>
      </c>
      <c r="P61">
        <f t="shared" si="8"/>
        <v>9.9418665228048066</v>
      </c>
      <c r="Q61">
        <f t="shared" si="27"/>
        <v>0.21072835272393103</v>
      </c>
      <c r="R61">
        <f t="shared" si="28"/>
        <v>9.9418665228048066</v>
      </c>
      <c r="S61">
        <f t="shared" si="29"/>
        <v>10.152594875528738</v>
      </c>
      <c r="T61">
        <f t="shared" si="30"/>
        <v>1020.8061332690846</v>
      </c>
      <c r="U61">
        <f t="shared" si="13"/>
        <v>17.013435554484744</v>
      </c>
      <c r="W61">
        <f t="shared" si="14"/>
        <v>10.578814229959473</v>
      </c>
      <c r="Y61">
        <f t="shared" si="15"/>
        <v>12.436651829086999</v>
      </c>
      <c r="Z61" s="9">
        <f t="shared" si="16"/>
        <v>10.578814229959473</v>
      </c>
      <c r="AA61">
        <f t="shared" si="17"/>
        <v>476.04664034817631</v>
      </c>
      <c r="AB61">
        <f t="shared" si="18"/>
        <v>5.1229444299738993E-3</v>
      </c>
      <c r="AC61">
        <f t="shared" si="19"/>
        <v>195.20024346723099</v>
      </c>
      <c r="AD61">
        <f t="shared" si="20"/>
        <v>3.2533373911205166</v>
      </c>
    </row>
    <row r="62" spans="1:30">
      <c r="A62">
        <f t="shared" si="31"/>
        <v>0.68143100511073251</v>
      </c>
      <c r="B62">
        <f t="shared" si="32"/>
        <v>7.874015748031496E-2</v>
      </c>
      <c r="C62">
        <f t="shared" si="33"/>
        <v>0.51401869158878499</v>
      </c>
      <c r="E62">
        <f t="shared" si="34"/>
        <v>40</v>
      </c>
      <c r="F62">
        <v>5</v>
      </c>
      <c r="G62">
        <v>55</v>
      </c>
      <c r="I62">
        <f t="shared" si="3"/>
        <v>0</v>
      </c>
      <c r="J62" t="e">
        <f t="shared" si="24"/>
        <v>#DIV/0!</v>
      </c>
      <c r="L62" t="e">
        <f t="shared" si="25"/>
        <v>#DIV/0!</v>
      </c>
      <c r="M62" t="e">
        <f t="shared" si="26"/>
        <v>#DIV/0!</v>
      </c>
      <c r="O62">
        <f t="shared" si="7"/>
        <v>0.21072835272393103</v>
      </c>
      <c r="P62">
        <f t="shared" si="8"/>
        <v>7.2598063775696788</v>
      </c>
      <c r="Q62">
        <f t="shared" si="27"/>
        <v>0.21072835272393103</v>
      </c>
      <c r="R62">
        <f t="shared" si="28"/>
        <v>7.2598063775696788</v>
      </c>
      <c r="S62">
        <f t="shared" si="29"/>
        <v>7.4705347302936103</v>
      </c>
      <c r="T62">
        <f t="shared" si="30"/>
        <v>1177.0668148014938</v>
      </c>
      <c r="U62">
        <f t="shared" si="13"/>
        <v>19.617780246691563</v>
      </c>
      <c r="W62">
        <f t="shared" si="14"/>
        <v>8.1256021348751624</v>
      </c>
      <c r="Y62">
        <f t="shared" si="15"/>
        <v>10.348502603305555</v>
      </c>
      <c r="Z62" s="9">
        <f t="shared" si="16"/>
        <v>8.1256021348751624</v>
      </c>
      <c r="AA62">
        <f t="shared" si="17"/>
        <v>325.02408539500652</v>
      </c>
      <c r="AB62">
        <f t="shared" si="18"/>
        <v>3.3598741928459008E-3</v>
      </c>
      <c r="AC62">
        <f t="shared" si="19"/>
        <v>297.63019166886545</v>
      </c>
      <c r="AD62">
        <f t="shared" si="20"/>
        <v>4.9605031944810909</v>
      </c>
    </row>
    <row r="63" spans="1:30">
      <c r="A63">
        <f t="shared" si="31"/>
        <v>0.59625212947189099</v>
      </c>
      <c r="B63">
        <f t="shared" si="32"/>
        <v>7.874015748031496E-2</v>
      </c>
      <c r="C63">
        <f t="shared" si="33"/>
        <v>0.56074766355140182</v>
      </c>
      <c r="E63">
        <f t="shared" si="34"/>
        <v>35</v>
      </c>
      <c r="F63">
        <v>5</v>
      </c>
      <c r="G63">
        <v>60</v>
      </c>
      <c r="I63">
        <f t="shared" si="3"/>
        <v>0</v>
      </c>
      <c r="J63" t="e">
        <f t="shared" si="24"/>
        <v>#DIV/0!</v>
      </c>
      <c r="L63" t="e">
        <f t="shared" si="25"/>
        <v>#DIV/0!</v>
      </c>
      <c r="M63" t="e">
        <f t="shared" si="26"/>
        <v>#DIV/0!</v>
      </c>
      <c r="O63">
        <f t="shared" si="7"/>
        <v>0.21072835272393103</v>
      </c>
      <c r="P63">
        <f t="shared" si="8"/>
        <v>5.2106689059150888</v>
      </c>
      <c r="Q63">
        <f t="shared" si="27"/>
        <v>0.21072835272393103</v>
      </c>
      <c r="R63">
        <f t="shared" si="28"/>
        <v>5.2106689059150888</v>
      </c>
      <c r="S63">
        <f t="shared" si="29"/>
        <v>5.4213972586390202</v>
      </c>
      <c r="T63">
        <f t="shared" si="30"/>
        <v>1371.367031085156</v>
      </c>
      <c r="U63">
        <f t="shared" si="13"/>
        <v>22.856117184752598</v>
      </c>
      <c r="W63">
        <f t="shared" si="14"/>
        <v>6.0249741810609994</v>
      </c>
      <c r="Y63">
        <f t="shared" si="15"/>
        <v>8.8306143539661939</v>
      </c>
      <c r="Z63" s="9">
        <f t="shared" si="16"/>
        <v>8.8306143539661939</v>
      </c>
      <c r="AA63">
        <f t="shared" si="17"/>
        <v>309.07150238881678</v>
      </c>
      <c r="AB63">
        <f t="shared" si="18"/>
        <v>2.8295459651400366E-3</v>
      </c>
      <c r="AC63">
        <f t="shared" si="19"/>
        <v>353.41359084460362</v>
      </c>
      <c r="AD63">
        <f t="shared" si="20"/>
        <v>5.8902265140767271</v>
      </c>
    </row>
    <row r="64" spans="1:30">
      <c r="A64">
        <f t="shared" si="31"/>
        <v>0.51107325383304936</v>
      </c>
      <c r="B64">
        <f t="shared" si="32"/>
        <v>7.874015748031496E-2</v>
      </c>
      <c r="C64">
        <f t="shared" si="33"/>
        <v>0.60747663551401865</v>
      </c>
      <c r="E64">
        <f t="shared" si="34"/>
        <v>30</v>
      </c>
      <c r="F64">
        <v>5</v>
      </c>
      <c r="G64">
        <v>65</v>
      </c>
      <c r="I64">
        <f t="shared" si="3"/>
        <v>0</v>
      </c>
      <c r="J64" t="e">
        <f t="shared" si="24"/>
        <v>#DIV/0!</v>
      </c>
      <c r="L64" t="e">
        <f t="shared" si="25"/>
        <v>#DIV/0!</v>
      </c>
      <c r="M64" t="e">
        <f t="shared" si="26"/>
        <v>#DIV/0!</v>
      </c>
      <c r="O64">
        <f t="shared" si="7"/>
        <v>0.21072835272393103</v>
      </c>
      <c r="P64">
        <f t="shared" si="8"/>
        <v>3.8308354487178833</v>
      </c>
      <c r="Q64">
        <f t="shared" si="27"/>
        <v>0.21072835272393103</v>
      </c>
      <c r="R64">
        <f t="shared" si="28"/>
        <v>3.8308354487178833</v>
      </c>
      <c r="S64">
        <f t="shared" si="29"/>
        <v>4.0415638014418143</v>
      </c>
      <c r="T64">
        <f t="shared" si="30"/>
        <v>1621.1469772653427</v>
      </c>
      <c r="U64">
        <f t="shared" si="13"/>
        <v>27.019116287755711</v>
      </c>
      <c r="W64">
        <f t="shared" si="14"/>
        <v>4.3633871084990563</v>
      </c>
      <c r="Y64">
        <f t="shared" si="15"/>
        <v>8.2385350980552872</v>
      </c>
      <c r="Z64" s="9">
        <f t="shared" si="16"/>
        <v>8.2385350980552872</v>
      </c>
      <c r="AA64">
        <f t="shared" si="17"/>
        <v>247.15605294165863</v>
      </c>
      <c r="AB64">
        <f t="shared" si="18"/>
        <v>2.0582374680335491E-3</v>
      </c>
      <c r="AC64">
        <f t="shared" si="19"/>
        <v>485.85258772662672</v>
      </c>
      <c r="AD64">
        <f t="shared" si="20"/>
        <v>8.0975431287771116</v>
      </c>
    </row>
    <row r="65" spans="1:30">
      <c r="A65">
        <f t="shared" si="31"/>
        <v>0.42589437819420783</v>
      </c>
      <c r="B65">
        <f t="shared" si="32"/>
        <v>7.874015748031496E-2</v>
      </c>
      <c r="C65">
        <f t="shared" si="33"/>
        <v>0.65420560747663548</v>
      </c>
      <c r="E65">
        <f t="shared" si="34"/>
        <v>25</v>
      </c>
      <c r="F65">
        <v>5</v>
      </c>
      <c r="G65">
        <v>70</v>
      </c>
      <c r="I65">
        <f t="shared" si="3"/>
        <v>0</v>
      </c>
      <c r="J65" t="e">
        <f t="shared" si="24"/>
        <v>#DIV/0!</v>
      </c>
      <c r="L65" t="e">
        <f t="shared" si="25"/>
        <v>#DIV/0!</v>
      </c>
      <c r="M65" t="e">
        <f t="shared" si="26"/>
        <v>#DIV/0!</v>
      </c>
      <c r="O65">
        <f t="shared" si="7"/>
        <v>0.21072835272393103</v>
      </c>
      <c r="P65">
        <f t="shared" si="8"/>
        <v>3.00645176528747</v>
      </c>
      <c r="Q65">
        <f t="shared" si="27"/>
        <v>0.21072835272393103</v>
      </c>
      <c r="R65">
        <f t="shared" si="28"/>
        <v>3.00645176528747</v>
      </c>
      <c r="S65">
        <f t="shared" si="29"/>
        <v>3.217180118011401</v>
      </c>
      <c r="T65">
        <f t="shared" si="30"/>
        <v>1960.913868879094</v>
      </c>
      <c r="U65">
        <f t="shared" si="13"/>
        <v>32.68189781465157</v>
      </c>
      <c r="W65">
        <f t="shared" si="14"/>
        <v>3.1121112630298917</v>
      </c>
      <c r="Y65">
        <f t="shared" si="15"/>
        <v>9.5352996029300883</v>
      </c>
      <c r="Z65" s="9">
        <f t="shared" si="16"/>
        <v>9.5352996029300883</v>
      </c>
      <c r="AA65">
        <f t="shared" si="17"/>
        <v>238.3824900732522</v>
      </c>
      <c r="AB65">
        <f t="shared" si="18"/>
        <v>1.6718502473974908E-3</v>
      </c>
      <c r="AC65">
        <f t="shared" si="19"/>
        <v>598.13969675613237</v>
      </c>
      <c r="AD65">
        <f t="shared" si="20"/>
        <v>9.96899494593554</v>
      </c>
    </row>
    <row r="66" spans="1:30">
      <c r="A66">
        <f t="shared" si="31"/>
        <v>0.34071550255536626</v>
      </c>
      <c r="B66">
        <f t="shared" si="32"/>
        <v>7.874015748031496E-2</v>
      </c>
      <c r="C66">
        <f t="shared" si="33"/>
        <v>0.7009345794392523</v>
      </c>
      <c r="E66">
        <f t="shared" si="34"/>
        <v>20</v>
      </c>
      <c r="F66">
        <v>5</v>
      </c>
      <c r="G66">
        <v>75</v>
      </c>
      <c r="I66">
        <f t="shared" si="3"/>
        <v>0</v>
      </c>
      <c r="J66" t="e">
        <f t="shared" si="24"/>
        <v>#DIV/0!</v>
      </c>
      <c r="L66" t="e">
        <f t="shared" si="25"/>
        <v>#DIV/0!</v>
      </c>
      <c r="M66" t="e">
        <f t="shared" si="26"/>
        <v>#DIV/0!</v>
      </c>
      <c r="O66">
        <f t="shared" si="7"/>
        <v>0.21072835272393103</v>
      </c>
      <c r="P66">
        <f t="shared" si="8"/>
        <v>2.6248295124357153</v>
      </c>
      <c r="Q66">
        <f t="shared" si="27"/>
        <v>0.21072835272393103</v>
      </c>
      <c r="R66">
        <f t="shared" si="28"/>
        <v>2.6248295124357153</v>
      </c>
      <c r="S66">
        <f t="shared" si="29"/>
        <v>2.8355578651596463</v>
      </c>
      <c r="T66">
        <f t="shared" si="30"/>
        <v>2460.238513333486</v>
      </c>
      <c r="U66">
        <f t="shared" si="13"/>
        <v>41.003975222224767</v>
      </c>
      <c r="W66">
        <f t="shared" si="14"/>
        <v>2.199221352789809</v>
      </c>
      <c r="Y66">
        <f t="shared" si="15"/>
        <v>19.834497105661587</v>
      </c>
      <c r="Z66" s="9">
        <f t="shared" si="16"/>
        <v>19.834497105661587</v>
      </c>
      <c r="AA66">
        <f t="shared" si="17"/>
        <v>396.68994211323172</v>
      </c>
      <c r="AB66">
        <f t="shared" si="18"/>
        <v>1.9632013522262121E-3</v>
      </c>
      <c r="AC66">
        <f t="shared" si="19"/>
        <v>509.37210228896271</v>
      </c>
      <c r="AD66">
        <f t="shared" si="20"/>
        <v>8.4895350381493788</v>
      </c>
    </row>
    <row r="67" spans="1:30">
      <c r="A67">
        <f t="shared" si="31"/>
        <v>0.25553662691652468</v>
      </c>
      <c r="B67">
        <f t="shared" si="32"/>
        <v>7.874015748031496E-2</v>
      </c>
      <c r="C67">
        <f t="shared" si="33"/>
        <v>0.74766355140186913</v>
      </c>
      <c r="E67">
        <f t="shared" si="34"/>
        <v>15</v>
      </c>
      <c r="F67">
        <v>5</v>
      </c>
      <c r="G67">
        <v>80</v>
      </c>
      <c r="I67">
        <f t="shared" si="3"/>
        <v>0</v>
      </c>
      <c r="J67" t="e">
        <f t="shared" si="24"/>
        <v>#DIV/0!</v>
      </c>
      <c r="L67" t="e">
        <f t="shared" si="25"/>
        <v>#DIV/0!</v>
      </c>
      <c r="M67" t="e">
        <f t="shared" si="26"/>
        <v>#DIV/0!</v>
      </c>
      <c r="O67">
        <f t="shared" si="7"/>
        <v>0.21072835272393103</v>
      </c>
      <c r="P67">
        <f t="shared" si="8"/>
        <v>2.6000000796634235</v>
      </c>
      <c r="Q67">
        <f t="shared" si="27"/>
        <v>0.21072835272393103</v>
      </c>
      <c r="R67">
        <f t="shared" si="28"/>
        <v>2.6000000796634235</v>
      </c>
      <c r="S67">
        <f t="shared" si="29"/>
        <v>2.8107284323873545</v>
      </c>
      <c r="T67">
        <f t="shared" si="30"/>
        <v>3281.1102350585707</v>
      </c>
      <c r="U67">
        <f t="shared" si="13"/>
        <v>54.68517058430951</v>
      </c>
      <c r="W67">
        <f t="shared" si="14"/>
        <v>1.5469796529599669</v>
      </c>
      <c r="Y67">
        <f t="shared" si="15"/>
        <v>31.676875309745924</v>
      </c>
      <c r="Z67" s="9">
        <f t="shared" si="16"/>
        <v>31.676875309745924</v>
      </c>
      <c r="AA67">
        <f t="shared" si="17"/>
        <v>475.15312964618886</v>
      </c>
      <c r="AB67">
        <f t="shared" si="18"/>
        <v>1.704999396184354E-3</v>
      </c>
      <c r="AC67">
        <f t="shared" si="19"/>
        <v>586.51047163882663</v>
      </c>
      <c r="AD67">
        <f t="shared" si="20"/>
        <v>9.7751745273137765</v>
      </c>
    </row>
    <row r="68" spans="1:30">
      <c r="A68">
        <f t="shared" si="31"/>
        <v>0.17035775127768313</v>
      </c>
      <c r="B68">
        <f t="shared" si="32"/>
        <v>7.874015748031496E-2</v>
      </c>
      <c r="C68">
        <f t="shared" si="33"/>
        <v>0.79439252336448596</v>
      </c>
      <c r="E68">
        <f t="shared" si="34"/>
        <v>10</v>
      </c>
      <c r="F68">
        <v>5</v>
      </c>
      <c r="G68">
        <v>85</v>
      </c>
      <c r="I68">
        <f t="shared" ref="I68:I131" si="35">H68/60</f>
        <v>0</v>
      </c>
      <c r="J68" t="e">
        <f t="shared" si="24"/>
        <v>#DIV/0!</v>
      </c>
      <c r="L68" t="e">
        <f t="shared" si="25"/>
        <v>#DIV/0!</v>
      </c>
      <c r="M68" t="e">
        <f t="shared" si="26"/>
        <v>#DIV/0!</v>
      </c>
      <c r="O68">
        <f t="shared" ref="O68:O131" si="36">(-0.0426081493584968+0.0447085498764833*F68^(0.5)+0.000882635994217492*F68+-0.00135640497689789*F68^(1.5)+0.0000863726742343394*F68^2)/(1+-0.543289130868132*F68^(0.5)+0.108691551874143*F68+-0.00934404638076721*F68^(1.5)+0.000291267840703249*F68^2)</f>
        <v>0.21072835272393103</v>
      </c>
      <c r="P68">
        <f t="shared" ref="P68:P131" si="37">(8.38079978776094E-12+0.00875045445894009*G68+-0.000542659485512226*G68^2+0.00013016054180278*G68^3+-2.37748383168755E-06*G68^4+-1.04465938816921E-07*G68^5+4.38513923648865E-09*G68^6+-6.44850744978172E-11*G68^7+4.37098784808473E-13*G68^8+-1.15082085584729E-15*G68^9)/(1+-0.131250087698934*G68+0.00879799437475077*G68^2+-0.000369150693507672*G68^3+0.0000104721425663883*G68^4+-0.0000002043706662557*G68^5+2.706988333042E-09*G68^6+-2.30678157052159E-11*G68^7+1.12348816431769E-13*G68^8+-2.33307317855799E-16*G68^9)</f>
        <v>2.6051093808353394</v>
      </c>
      <c r="Q68">
        <f t="shared" si="27"/>
        <v>0.21072835272393103</v>
      </c>
      <c r="R68">
        <f t="shared" si="28"/>
        <v>2.6051093808353394</v>
      </c>
      <c r="S68">
        <f t="shared" si="29"/>
        <v>2.8158377335592704</v>
      </c>
      <c r="T68">
        <f t="shared" si="30"/>
        <v>4921.4207767412936</v>
      </c>
      <c r="U68">
        <f t="shared" ref="U68:U131" si="38">T68/60</f>
        <v>82.023679612354897</v>
      </c>
      <c r="W68">
        <f t="shared" ref="W68:W93" si="39">7.04026277575896*EXP(-EXP(-(F68-31.2597696494867)/12.6685895587668)-(F68-31.2597696494867)/12.6685895587668+1)+15.3829750076766*EXP(-EXP(-(G68-36.5947176188799)/13.1738646366629)-(G68-36.5947176188799)/13.1738646366629+1)+-0.936493937145338*EXP(-EXP(-(F68-31.2597696494867)/12.6685895587668)-(F68-31.2597696494867)/12.6685895587668+1)*EXP(-EXP(-(G68-36.5947176188799)/13.1738646366629)-(G68-36.5947176188799)/13.1738646366629+1)</f>
        <v>1.0874261092248239</v>
      </c>
      <c r="Y68">
        <f t="shared" ref="Y68:Y93" si="40">W68+(0.0635566682938822+0.0405819231287318*LN(E68)+-0.0520371252639255*(LN(E68))^2+0.0106381602099602*(LN(E68))^3)/(1+-1.45700051352569*LN(E68)+0.798911010088653*(LN(E68))^2+-0.195314109600566*(LN(E68))^3+0.0179571310856602*(LN(E68))^4)</f>
        <v>9.8987244791978277</v>
      </c>
      <c r="Z68" s="9">
        <f t="shared" ref="Z68:Z93" si="41">IF(E68&gt;=40,W68,Y68)</f>
        <v>9.8987244791978277</v>
      </c>
      <c r="AA68">
        <f t="shared" ref="AA68:AA93" si="42">Z68*E68</f>
        <v>98.98724479197827</v>
      </c>
      <c r="AB68">
        <f t="shared" ref="AB68:AB93" si="43">AA68*K$3*E68/100+K$3*E68</f>
        <v>3.9325542449007559E-4</v>
      </c>
      <c r="AC68">
        <f t="shared" ref="AC68:AC131" si="44">1/AB68</f>
        <v>2542.8765573842365</v>
      </c>
      <c r="AD68">
        <f t="shared" ref="AD68:AD131" si="45">AC68/60</f>
        <v>42.38127595640394</v>
      </c>
    </row>
    <row r="69" spans="1:30">
      <c r="A69">
        <f t="shared" si="31"/>
        <v>8.5178875638841564E-2</v>
      </c>
      <c r="B69">
        <f t="shared" si="32"/>
        <v>7.874015748031496E-2</v>
      </c>
      <c r="C69">
        <f t="shared" si="33"/>
        <v>0.84112149532710279</v>
      </c>
      <c r="E69">
        <f t="shared" si="34"/>
        <v>5</v>
      </c>
      <c r="F69">
        <v>5</v>
      </c>
      <c r="G69">
        <v>90</v>
      </c>
      <c r="I69">
        <f t="shared" si="35"/>
        <v>0</v>
      </c>
      <c r="J69" t="e">
        <f t="shared" si="24"/>
        <v>#DIV/0!</v>
      </c>
      <c r="L69" t="e">
        <f t="shared" si="25"/>
        <v>#DIV/0!</v>
      </c>
      <c r="M69" t="e">
        <f t="shared" si="26"/>
        <v>#DIV/0!</v>
      </c>
      <c r="O69">
        <f t="shared" si="36"/>
        <v>0.21072835272393103</v>
      </c>
      <c r="P69">
        <f t="shared" si="37"/>
        <v>1.9999999965340656</v>
      </c>
      <c r="Q69">
        <f t="shared" si="27"/>
        <v>0.21072835272393103</v>
      </c>
      <c r="R69">
        <f t="shared" si="28"/>
        <v>1.9999999965340656</v>
      </c>
      <c r="S69">
        <f t="shared" si="29"/>
        <v>2.2107283492579968</v>
      </c>
      <c r="T69">
        <f t="shared" si="30"/>
        <v>9901.1132817873786</v>
      </c>
      <c r="U69">
        <f t="shared" si="38"/>
        <v>165.01855469645631</v>
      </c>
      <c r="W69">
        <f t="shared" si="39"/>
        <v>0.76666599266674562</v>
      </c>
      <c r="Y69">
        <f t="shared" si="40"/>
        <v>2.0185222220141341</v>
      </c>
      <c r="Z69" s="9">
        <f t="shared" si="41"/>
        <v>2.0185222220141341</v>
      </c>
      <c r="AA69">
        <f t="shared" si="42"/>
        <v>10.092611110070671</v>
      </c>
      <c r="AB69">
        <f t="shared" si="43"/>
        <v>1.0878716512852831E-4</v>
      </c>
      <c r="AC69">
        <f t="shared" si="44"/>
        <v>9192.2608592524157</v>
      </c>
      <c r="AD69">
        <f t="shared" si="45"/>
        <v>153.20434765420694</v>
      </c>
    </row>
    <row r="70" spans="1:30">
      <c r="A70">
        <f t="shared" si="31"/>
        <v>1.4480408858603067</v>
      </c>
      <c r="B70">
        <f t="shared" si="32"/>
        <v>0.15748031496062992</v>
      </c>
      <c r="C70">
        <f t="shared" si="33"/>
        <v>4.6728971962616821E-2</v>
      </c>
      <c r="E70">
        <f t="shared" si="34"/>
        <v>85</v>
      </c>
      <c r="F70">
        <v>10</v>
      </c>
      <c r="G70">
        <v>5</v>
      </c>
      <c r="I70">
        <f t="shared" si="35"/>
        <v>0</v>
      </c>
      <c r="J70" t="e">
        <f t="shared" si="24"/>
        <v>#DIV/0!</v>
      </c>
      <c r="L70" t="e">
        <f t="shared" si="25"/>
        <v>#DIV/0!</v>
      </c>
      <c r="M70" t="e">
        <f t="shared" si="26"/>
        <v>#DIV/0!</v>
      </c>
      <c r="O70">
        <f t="shared" si="36"/>
        <v>0.71535664899518481</v>
      </c>
      <c r="P70">
        <f t="shared" si="37"/>
        <v>8.5399999650113093E-2</v>
      </c>
      <c r="Q70">
        <f t="shared" si="27"/>
        <v>0.71535664899518481</v>
      </c>
      <c r="R70">
        <f t="shared" si="28"/>
        <v>8.5399999650113093E-2</v>
      </c>
      <c r="S70">
        <f t="shared" si="29"/>
        <v>0.80075664864529794</v>
      </c>
      <c r="T70">
        <f t="shared" si="30"/>
        <v>590.56512811906487</v>
      </c>
      <c r="U70">
        <f t="shared" si="38"/>
        <v>9.8427521353177472</v>
      </c>
      <c r="W70">
        <f t="shared" si="39"/>
        <v>0.49154038409143275</v>
      </c>
      <c r="Y70">
        <f t="shared" si="40"/>
        <v>1.4014653828515113</v>
      </c>
      <c r="Z70" s="9">
        <f t="shared" si="41"/>
        <v>0.49154038409143275</v>
      </c>
      <c r="AA70">
        <f t="shared" si="42"/>
        <v>41.780932647771785</v>
      </c>
      <c r="AB70">
        <f t="shared" si="43"/>
        <v>2.381695508905257E-3</v>
      </c>
      <c r="AC70">
        <f t="shared" si="44"/>
        <v>419.86895313064122</v>
      </c>
      <c r="AD70">
        <f t="shared" si="45"/>
        <v>6.9978158855106871</v>
      </c>
    </row>
    <row r="71" spans="1:30">
      <c r="A71">
        <f t="shared" si="31"/>
        <v>1.362862010221465</v>
      </c>
      <c r="B71">
        <f t="shared" si="32"/>
        <v>0.15748031496062992</v>
      </c>
      <c r="C71">
        <f t="shared" si="33"/>
        <v>9.3457943925233641E-2</v>
      </c>
      <c r="E71">
        <f t="shared" si="34"/>
        <v>80</v>
      </c>
      <c r="F71">
        <v>10</v>
      </c>
      <c r="G71">
        <v>10</v>
      </c>
      <c r="I71">
        <f t="shared" si="35"/>
        <v>0</v>
      </c>
      <c r="J71" t="e">
        <f t="shared" si="24"/>
        <v>#DIV/0!</v>
      </c>
      <c r="L71" t="e">
        <f t="shared" si="25"/>
        <v>#DIV/0!</v>
      </c>
      <c r="M71" t="e">
        <f t="shared" si="26"/>
        <v>#DIV/0!</v>
      </c>
      <c r="O71">
        <f t="shared" si="36"/>
        <v>0.71535664899518481</v>
      </c>
      <c r="P71">
        <f t="shared" si="37"/>
        <v>0.46666000598660923</v>
      </c>
      <c r="Q71">
        <f t="shared" si="27"/>
        <v>0.71535664899518481</v>
      </c>
      <c r="R71">
        <f t="shared" si="28"/>
        <v>0.46666000598660923</v>
      </c>
      <c r="S71">
        <f t="shared" si="29"/>
        <v>1.1820166549817941</v>
      </c>
      <c r="T71">
        <f t="shared" si="30"/>
        <v>625.11108288812534</v>
      </c>
      <c r="U71">
        <f t="shared" si="38"/>
        <v>10.418518048135422</v>
      </c>
      <c r="W71">
        <f t="shared" si="39"/>
        <v>0.65237651221685677</v>
      </c>
      <c r="Y71">
        <f t="shared" si="40"/>
        <v>1.6137356636787505</v>
      </c>
      <c r="Z71" s="9">
        <f t="shared" si="41"/>
        <v>0.65237651221685677</v>
      </c>
      <c r="AA71">
        <f t="shared" si="42"/>
        <v>52.190120977348542</v>
      </c>
      <c r="AB71">
        <f t="shared" si="43"/>
        <v>2.4061679205904904E-3</v>
      </c>
      <c r="AC71">
        <f t="shared" si="44"/>
        <v>415.59859203616719</v>
      </c>
      <c r="AD71">
        <f t="shared" si="45"/>
        <v>6.9266432006027863</v>
      </c>
    </row>
    <row r="72" spans="1:30">
      <c r="A72">
        <f t="shared" si="31"/>
        <v>1.2776831345826234</v>
      </c>
      <c r="B72">
        <f t="shared" si="32"/>
        <v>0.15748031496062992</v>
      </c>
      <c r="C72">
        <f t="shared" si="33"/>
        <v>0.14018691588785046</v>
      </c>
      <c r="E72">
        <f t="shared" si="34"/>
        <v>75</v>
      </c>
      <c r="F72">
        <v>10</v>
      </c>
      <c r="G72">
        <v>15</v>
      </c>
      <c r="I72">
        <f t="shared" si="35"/>
        <v>0</v>
      </c>
      <c r="J72" t="e">
        <f t="shared" si="24"/>
        <v>#DIV/0!</v>
      </c>
      <c r="L72" t="e">
        <f t="shared" si="25"/>
        <v>#DIV/0!</v>
      </c>
      <c r="M72" t="e">
        <f t="shared" si="26"/>
        <v>#DIV/0!</v>
      </c>
      <c r="O72">
        <f t="shared" si="36"/>
        <v>0.71535664899518481</v>
      </c>
      <c r="P72">
        <f t="shared" si="37"/>
        <v>1.7286999443540243</v>
      </c>
      <c r="Q72">
        <f t="shared" si="27"/>
        <v>0.71535664899518481</v>
      </c>
      <c r="R72">
        <f t="shared" si="28"/>
        <v>1.7286999443540243</v>
      </c>
      <c r="S72">
        <f t="shared" si="29"/>
        <v>2.4440565933492091</v>
      </c>
      <c r="T72">
        <f t="shared" si="30"/>
        <v>658.57082304418134</v>
      </c>
      <c r="U72">
        <f t="shared" si="38"/>
        <v>10.976180384069689</v>
      </c>
      <c r="W72">
        <f t="shared" si="39"/>
        <v>1.7264924857896762</v>
      </c>
      <c r="Y72">
        <f t="shared" si="40"/>
        <v>2.7482308060225655</v>
      </c>
      <c r="Z72" s="9">
        <f t="shared" si="41"/>
        <v>1.7264924857896762</v>
      </c>
      <c r="AA72">
        <f t="shared" si="42"/>
        <v>129.48693643422573</v>
      </c>
      <c r="AB72">
        <f t="shared" si="43"/>
        <v>3.4014862119697482E-3</v>
      </c>
      <c r="AC72">
        <f t="shared" si="44"/>
        <v>293.989138183487</v>
      </c>
      <c r="AD72">
        <f t="shared" si="45"/>
        <v>4.8998189697247829</v>
      </c>
    </row>
    <row r="73" spans="1:30">
      <c r="A73">
        <f t="shared" si="31"/>
        <v>1.192504258943782</v>
      </c>
      <c r="B73">
        <f t="shared" si="32"/>
        <v>0.15748031496062992</v>
      </c>
      <c r="C73">
        <f t="shared" si="33"/>
        <v>0.18691588785046728</v>
      </c>
      <c r="E73">
        <f t="shared" si="34"/>
        <v>70</v>
      </c>
      <c r="F73">
        <v>10</v>
      </c>
      <c r="G73">
        <v>20</v>
      </c>
      <c r="I73">
        <f t="shared" si="35"/>
        <v>0</v>
      </c>
      <c r="J73" t="e">
        <f t="shared" si="24"/>
        <v>#DIV/0!</v>
      </c>
      <c r="L73" t="e">
        <f t="shared" si="25"/>
        <v>#DIV/0!</v>
      </c>
      <c r="M73" t="e">
        <f t="shared" si="26"/>
        <v>#DIV/0!</v>
      </c>
      <c r="O73">
        <f t="shared" si="36"/>
        <v>0.71535664899518481</v>
      </c>
      <c r="P73">
        <f t="shared" si="37"/>
        <v>4.5242203209551821</v>
      </c>
      <c r="Q73">
        <f t="shared" si="27"/>
        <v>0.71535664899518481</v>
      </c>
      <c r="R73">
        <f t="shared" si="28"/>
        <v>4.5242203209551821</v>
      </c>
      <c r="S73">
        <f t="shared" si="29"/>
        <v>5.2395769699503667</v>
      </c>
      <c r="T73">
        <f t="shared" si="30"/>
        <v>686.86815708461495</v>
      </c>
      <c r="U73">
        <f t="shared" si="38"/>
        <v>11.447802618076915</v>
      </c>
      <c r="W73">
        <f t="shared" si="39"/>
        <v>4.8092163672520067</v>
      </c>
      <c r="Y73">
        <f t="shared" si="40"/>
        <v>5.9029013271581778</v>
      </c>
      <c r="Z73" s="9">
        <f t="shared" si="41"/>
        <v>4.8092163672520067</v>
      </c>
      <c r="AA73">
        <f t="shared" si="42"/>
        <v>336.64514570764049</v>
      </c>
      <c r="AB73">
        <f t="shared" si="43"/>
        <v>6.0405454939792156E-3</v>
      </c>
      <c r="AC73">
        <f t="shared" si="44"/>
        <v>165.54796267931906</v>
      </c>
      <c r="AD73">
        <f t="shared" si="45"/>
        <v>2.7591327113219841</v>
      </c>
    </row>
    <row r="74" spans="1:30">
      <c r="A74">
        <f t="shared" si="31"/>
        <v>1.1073253833049403</v>
      </c>
      <c r="B74">
        <f t="shared" si="32"/>
        <v>0.15748031496062992</v>
      </c>
      <c r="C74">
        <f t="shared" si="33"/>
        <v>0.23364485981308411</v>
      </c>
      <c r="E74">
        <f t="shared" si="34"/>
        <v>65</v>
      </c>
      <c r="F74">
        <v>10</v>
      </c>
      <c r="G74">
        <v>25</v>
      </c>
      <c r="I74">
        <f t="shared" si="35"/>
        <v>0</v>
      </c>
      <c r="J74" t="e">
        <f t="shared" si="24"/>
        <v>#DIV/0!</v>
      </c>
      <c r="L74" t="e">
        <f t="shared" si="25"/>
        <v>#DIV/0!</v>
      </c>
      <c r="M74" t="e">
        <f t="shared" si="26"/>
        <v>#DIV/0!</v>
      </c>
      <c r="O74">
        <f t="shared" si="36"/>
        <v>0.71535664899518481</v>
      </c>
      <c r="P74">
        <f t="shared" si="37"/>
        <v>8.7175687477269594</v>
      </c>
      <c r="Q74">
        <f t="shared" si="27"/>
        <v>0.71535664899518481</v>
      </c>
      <c r="R74">
        <f t="shared" si="28"/>
        <v>8.7175687477269594</v>
      </c>
      <c r="S74">
        <f t="shared" si="29"/>
        <v>9.432925396722144</v>
      </c>
      <c r="T74">
        <f t="shared" si="30"/>
        <v>711.35952515151894</v>
      </c>
      <c r="U74">
        <f t="shared" si="38"/>
        <v>11.855992085858649</v>
      </c>
      <c r="W74">
        <f t="shared" si="39"/>
        <v>9.4907617482988869</v>
      </c>
      <c r="Y74">
        <f t="shared" si="40"/>
        <v>10.671718341247589</v>
      </c>
      <c r="Z74" s="9">
        <f t="shared" si="41"/>
        <v>9.4907617482988869</v>
      </c>
      <c r="AA74">
        <f t="shared" si="42"/>
        <v>616.8995136394276</v>
      </c>
      <c r="AB74">
        <f t="shared" si="43"/>
        <v>9.2091834756052923E-3</v>
      </c>
      <c r="AC74">
        <f t="shared" si="44"/>
        <v>108.58725995078223</v>
      </c>
      <c r="AD74">
        <f t="shared" si="45"/>
        <v>1.8097876658463705</v>
      </c>
    </row>
    <row r="75" spans="1:30">
      <c r="A75">
        <f t="shared" si="31"/>
        <v>1.0221465076660987</v>
      </c>
      <c r="B75">
        <f t="shared" si="32"/>
        <v>0.15748031496062992</v>
      </c>
      <c r="C75">
        <f t="shared" si="33"/>
        <v>0.28037383177570091</v>
      </c>
      <c r="E75">
        <f t="shared" si="34"/>
        <v>60</v>
      </c>
      <c r="F75">
        <v>10</v>
      </c>
      <c r="G75">
        <v>30</v>
      </c>
      <c r="I75">
        <f t="shared" si="35"/>
        <v>0</v>
      </c>
      <c r="J75" t="e">
        <f t="shared" si="24"/>
        <v>#DIV/0!</v>
      </c>
      <c r="L75" t="e">
        <f t="shared" si="25"/>
        <v>#DIV/0!</v>
      </c>
      <c r="M75" t="e">
        <f t="shared" si="26"/>
        <v>#DIV/0!</v>
      </c>
      <c r="O75">
        <f t="shared" si="36"/>
        <v>0.71535664899518481</v>
      </c>
      <c r="P75">
        <f t="shared" si="37"/>
        <v>12.888423522860361</v>
      </c>
      <c r="Q75">
        <f t="shared" si="27"/>
        <v>0.71535664899518481</v>
      </c>
      <c r="R75">
        <f t="shared" si="28"/>
        <v>12.888423522860361</v>
      </c>
      <c r="S75">
        <f t="shared" si="29"/>
        <v>13.603780171855545</v>
      </c>
      <c r="T75">
        <f t="shared" si="30"/>
        <v>742.34618958767942</v>
      </c>
      <c r="U75">
        <f t="shared" si="38"/>
        <v>12.37243649312799</v>
      </c>
      <c r="W75">
        <f t="shared" si="39"/>
        <v>13.680571590925553</v>
      </c>
      <c r="Y75">
        <f t="shared" si="40"/>
        <v>14.969701237292671</v>
      </c>
      <c r="Z75" s="9">
        <f t="shared" si="41"/>
        <v>13.680571590925553</v>
      </c>
      <c r="AA75">
        <f t="shared" si="42"/>
        <v>820.83429545553315</v>
      </c>
      <c r="AB75">
        <f t="shared" si="43"/>
        <v>1.0918983740579443E-2</v>
      </c>
      <c r="AC75">
        <f t="shared" si="44"/>
        <v>91.583614717145139</v>
      </c>
      <c r="AD75">
        <f t="shared" si="45"/>
        <v>1.5263935786190856</v>
      </c>
    </row>
    <row r="76" spans="1:30">
      <c r="A76">
        <f t="shared" si="31"/>
        <v>0.93696763202725719</v>
      </c>
      <c r="B76">
        <f t="shared" si="32"/>
        <v>0.15748031496062992</v>
      </c>
      <c r="C76">
        <f t="shared" si="33"/>
        <v>0.32710280373831774</v>
      </c>
      <c r="E76">
        <f t="shared" si="34"/>
        <v>55</v>
      </c>
      <c r="F76">
        <v>10</v>
      </c>
      <c r="G76">
        <v>35</v>
      </c>
      <c r="I76">
        <f t="shared" si="35"/>
        <v>0</v>
      </c>
      <c r="J76" t="e">
        <f t="shared" si="24"/>
        <v>#DIV/0!</v>
      </c>
      <c r="L76" t="e">
        <f t="shared" si="25"/>
        <v>#DIV/0!</v>
      </c>
      <c r="M76" t="e">
        <f t="shared" si="26"/>
        <v>#DIV/0!</v>
      </c>
      <c r="O76">
        <f t="shared" si="36"/>
        <v>0.71535664899518481</v>
      </c>
      <c r="P76">
        <f t="shared" si="37"/>
        <v>15.236432527404245</v>
      </c>
      <c r="Q76">
        <f t="shared" si="27"/>
        <v>0.71535664899518481</v>
      </c>
      <c r="R76">
        <f t="shared" si="28"/>
        <v>15.236432527404245</v>
      </c>
      <c r="S76">
        <f t="shared" si="29"/>
        <v>15.95178917639943</v>
      </c>
      <c r="T76">
        <f t="shared" si="30"/>
        <v>793.43320748624967</v>
      </c>
      <c r="U76">
        <f t="shared" si="38"/>
        <v>13.223886791437495</v>
      </c>
      <c r="W76">
        <f t="shared" si="39"/>
        <v>15.686064523732982</v>
      </c>
      <c r="Y76">
        <f t="shared" si="40"/>
        <v>17.112905278573798</v>
      </c>
      <c r="Z76" s="9">
        <f t="shared" si="41"/>
        <v>15.686064523732982</v>
      </c>
      <c r="AA76">
        <f t="shared" si="42"/>
        <v>862.73354880531406</v>
      </c>
      <c r="AB76">
        <f t="shared" si="43"/>
        <v>1.0464495095709934E-2</v>
      </c>
      <c r="AC76">
        <f t="shared" si="44"/>
        <v>95.561227833148294</v>
      </c>
      <c r="AD76">
        <f t="shared" si="45"/>
        <v>1.5926871305524715</v>
      </c>
    </row>
    <row r="77" spans="1:30">
      <c r="A77">
        <f t="shared" si="31"/>
        <v>0.85178875638841567</v>
      </c>
      <c r="B77">
        <f t="shared" si="32"/>
        <v>0.15748031496062992</v>
      </c>
      <c r="C77">
        <f t="shared" si="33"/>
        <v>0.37383177570093457</v>
      </c>
      <c r="E77">
        <f t="shared" si="34"/>
        <v>50</v>
      </c>
      <c r="F77">
        <v>10</v>
      </c>
      <c r="G77">
        <v>40</v>
      </c>
      <c r="I77">
        <f t="shared" si="35"/>
        <v>0</v>
      </c>
      <c r="J77" t="e">
        <f t="shared" si="24"/>
        <v>#DIV/0!</v>
      </c>
      <c r="L77" t="e">
        <f t="shared" si="25"/>
        <v>#DIV/0!</v>
      </c>
      <c r="M77" t="e">
        <f t="shared" si="26"/>
        <v>#DIV/0!</v>
      </c>
      <c r="O77">
        <f t="shared" si="36"/>
        <v>0.71535664899518481</v>
      </c>
      <c r="P77">
        <f t="shared" si="37"/>
        <v>15.009712299078947</v>
      </c>
      <c r="Q77">
        <f t="shared" si="27"/>
        <v>0.71535664899518481</v>
      </c>
      <c r="R77">
        <f t="shared" si="28"/>
        <v>15.009712299078947</v>
      </c>
      <c r="S77">
        <f t="shared" si="29"/>
        <v>15.725068948074131</v>
      </c>
      <c r="T77">
        <f t="shared" si="30"/>
        <v>874.48640921016408</v>
      </c>
      <c r="U77">
        <f t="shared" si="38"/>
        <v>14.574773486836069</v>
      </c>
      <c r="W77">
        <f t="shared" si="39"/>
        <v>15.339296032416312</v>
      </c>
      <c r="Y77">
        <f t="shared" si="40"/>
        <v>16.947490211437405</v>
      </c>
      <c r="Z77" s="9">
        <f t="shared" si="41"/>
        <v>15.339296032416312</v>
      </c>
      <c r="AA77">
        <f t="shared" si="42"/>
        <v>766.96480162081559</v>
      </c>
      <c r="AB77">
        <f t="shared" si="43"/>
        <v>8.5668458658183337E-3</v>
      </c>
      <c r="AC77">
        <f t="shared" si="44"/>
        <v>116.72907574886976</v>
      </c>
      <c r="AD77">
        <f t="shared" si="45"/>
        <v>1.945484595814496</v>
      </c>
    </row>
    <row r="78" spans="1:30">
      <c r="A78">
        <f t="shared" si="31"/>
        <v>0.76660988074957404</v>
      </c>
      <c r="B78">
        <f t="shared" si="32"/>
        <v>0.15748031496062992</v>
      </c>
      <c r="C78">
        <f t="shared" si="33"/>
        <v>0.42056074766355139</v>
      </c>
      <c r="E78">
        <f t="shared" si="34"/>
        <v>45</v>
      </c>
      <c r="F78">
        <v>10</v>
      </c>
      <c r="G78">
        <v>45</v>
      </c>
      <c r="I78">
        <f t="shared" si="35"/>
        <v>0</v>
      </c>
      <c r="J78" t="e">
        <f t="shared" si="24"/>
        <v>#DIV/0!</v>
      </c>
      <c r="L78" t="e">
        <f t="shared" si="25"/>
        <v>#DIV/0!</v>
      </c>
      <c r="M78" t="e">
        <f t="shared" si="26"/>
        <v>#DIV/0!</v>
      </c>
      <c r="O78">
        <f t="shared" si="36"/>
        <v>0.71535664899518481</v>
      </c>
      <c r="P78">
        <f t="shared" si="37"/>
        <v>12.840764022598147</v>
      </c>
      <c r="Q78">
        <f t="shared" si="27"/>
        <v>0.71535664899518481</v>
      </c>
      <c r="R78">
        <f t="shared" si="28"/>
        <v>12.840764022598147</v>
      </c>
      <c r="S78">
        <f t="shared" si="29"/>
        <v>13.556120671593332</v>
      </c>
      <c r="T78">
        <f t="shared" si="30"/>
        <v>990.21033634669629</v>
      </c>
      <c r="U78">
        <f t="shared" si="38"/>
        <v>16.503505605778273</v>
      </c>
      <c r="W78">
        <f t="shared" si="39"/>
        <v>13.454804923324891</v>
      </c>
      <c r="Y78">
        <f t="shared" si="40"/>
        <v>15.312642522452418</v>
      </c>
      <c r="Z78" s="9">
        <f t="shared" si="41"/>
        <v>13.454804923324891</v>
      </c>
      <c r="AA78">
        <f t="shared" si="42"/>
        <v>605.46622154962006</v>
      </c>
      <c r="AB78">
        <f t="shared" si="43"/>
        <v>6.2739090849274499E-3</v>
      </c>
      <c r="AC78">
        <f t="shared" si="44"/>
        <v>159.39025995808859</v>
      </c>
      <c r="AD78">
        <f t="shared" si="45"/>
        <v>2.6565043326348099</v>
      </c>
    </row>
    <row r="79" spans="1:30">
      <c r="A79">
        <f t="shared" si="31"/>
        <v>0.68143100511073251</v>
      </c>
      <c r="B79">
        <f t="shared" si="32"/>
        <v>0.15748031496062992</v>
      </c>
      <c r="C79">
        <f t="shared" si="33"/>
        <v>0.46728971962616822</v>
      </c>
      <c r="E79">
        <f t="shared" si="34"/>
        <v>40</v>
      </c>
      <c r="F79">
        <v>10</v>
      </c>
      <c r="G79">
        <v>50</v>
      </c>
      <c r="I79">
        <f t="shared" si="35"/>
        <v>0</v>
      </c>
      <c r="J79" t="e">
        <f t="shared" si="24"/>
        <v>#DIV/0!</v>
      </c>
      <c r="L79" t="e">
        <f t="shared" si="25"/>
        <v>#DIV/0!</v>
      </c>
      <c r="M79" t="e">
        <f t="shared" si="26"/>
        <v>#DIV/0!</v>
      </c>
      <c r="O79">
        <f t="shared" si="36"/>
        <v>0.71535664899518481</v>
      </c>
      <c r="P79">
        <f t="shared" si="37"/>
        <v>9.9418665228048066</v>
      </c>
      <c r="Q79">
        <f t="shared" si="27"/>
        <v>0.71535664899518481</v>
      </c>
      <c r="R79">
        <f t="shared" si="28"/>
        <v>9.9418665228048066</v>
      </c>
      <c r="S79">
        <f t="shared" si="29"/>
        <v>10.657223171799991</v>
      </c>
      <c r="T79">
        <f t="shared" si="30"/>
        <v>1143.1698390226497</v>
      </c>
      <c r="U79">
        <f t="shared" si="38"/>
        <v>19.052830650377494</v>
      </c>
      <c r="W79">
        <f t="shared" si="39"/>
        <v>10.969784321865472</v>
      </c>
      <c r="Y79">
        <f t="shared" si="40"/>
        <v>13.192684790295864</v>
      </c>
      <c r="Z79" s="9">
        <f t="shared" si="41"/>
        <v>10.969784321865472</v>
      </c>
      <c r="AA79">
        <f t="shared" si="42"/>
        <v>438.7913728746189</v>
      </c>
      <c r="AB79">
        <f t="shared" si="43"/>
        <v>4.2592203389297933E-3</v>
      </c>
      <c r="AC79">
        <f t="shared" si="44"/>
        <v>234.78475411564835</v>
      </c>
      <c r="AD79">
        <f t="shared" si="45"/>
        <v>3.9130792352608057</v>
      </c>
    </row>
    <row r="80" spans="1:30">
      <c r="A80">
        <f t="shared" si="31"/>
        <v>0.59625212947189099</v>
      </c>
      <c r="B80">
        <f t="shared" si="32"/>
        <v>0.15748031496062992</v>
      </c>
      <c r="C80">
        <f t="shared" si="33"/>
        <v>0.51401869158878499</v>
      </c>
      <c r="E80">
        <f t="shared" si="34"/>
        <v>35</v>
      </c>
      <c r="F80">
        <v>10</v>
      </c>
      <c r="G80">
        <v>55</v>
      </c>
      <c r="I80">
        <f t="shared" si="35"/>
        <v>0</v>
      </c>
      <c r="J80" t="e">
        <f t="shared" si="24"/>
        <v>#DIV/0!</v>
      </c>
      <c r="L80" t="e">
        <f t="shared" si="25"/>
        <v>#DIV/0!</v>
      </c>
      <c r="M80" t="e">
        <f t="shared" si="26"/>
        <v>#DIV/0!</v>
      </c>
      <c r="O80">
        <f t="shared" si="36"/>
        <v>0.71535664899518481</v>
      </c>
      <c r="P80">
        <f t="shared" si="37"/>
        <v>7.2598063775696788</v>
      </c>
      <c r="Q80">
        <f t="shared" si="27"/>
        <v>0.71535664899518481</v>
      </c>
      <c r="R80">
        <f t="shared" si="28"/>
        <v>7.2598063775696788</v>
      </c>
      <c r="S80">
        <f t="shared" si="29"/>
        <v>7.9751630265648634</v>
      </c>
      <c r="T80">
        <f t="shared" si="30"/>
        <v>1338.9322555212075</v>
      </c>
      <c r="U80">
        <f t="shared" si="38"/>
        <v>22.315537592020124</v>
      </c>
      <c r="W80">
        <f t="shared" si="39"/>
        <v>8.5257011290678051</v>
      </c>
      <c r="Y80">
        <f t="shared" si="40"/>
        <v>11.331341301973</v>
      </c>
      <c r="Z80" s="9">
        <f t="shared" si="41"/>
        <v>11.331341301973</v>
      </c>
      <c r="AA80">
        <f t="shared" si="42"/>
        <v>396.59694556905498</v>
      </c>
      <c r="AB80">
        <f t="shared" si="43"/>
        <v>3.4349591096673759E-3</v>
      </c>
      <c r="AC80">
        <f t="shared" si="44"/>
        <v>291.12428068956984</v>
      </c>
      <c r="AD80">
        <f t="shared" si="45"/>
        <v>4.8520713448261636</v>
      </c>
    </row>
    <row r="81" spans="1:30">
      <c r="A81">
        <f t="shared" si="31"/>
        <v>0.51107325383304936</v>
      </c>
      <c r="B81">
        <f t="shared" si="32"/>
        <v>0.15748031496062992</v>
      </c>
      <c r="C81">
        <f t="shared" si="33"/>
        <v>0.56074766355140182</v>
      </c>
      <c r="E81">
        <f t="shared" si="34"/>
        <v>30</v>
      </c>
      <c r="F81">
        <v>10</v>
      </c>
      <c r="G81">
        <v>60</v>
      </c>
      <c r="I81">
        <f t="shared" si="35"/>
        <v>0</v>
      </c>
      <c r="J81" t="e">
        <f t="shared" ref="J81:J93" si="46">1/H81</f>
        <v>#DIV/0!</v>
      </c>
      <c r="L81" t="e">
        <f t="shared" ref="L81:L93" si="47">((J81-K$3*E81)/(K$3*E81))*100</f>
        <v>#DIV/0!</v>
      </c>
      <c r="M81" t="e">
        <f t="shared" ref="M81:M93" si="48">L81/E81</f>
        <v>#DIV/0!</v>
      </c>
      <c r="O81">
        <f t="shared" si="36"/>
        <v>0.71535664899518481</v>
      </c>
      <c r="P81">
        <f t="shared" si="37"/>
        <v>5.2106689059150888</v>
      </c>
      <c r="Q81">
        <f t="shared" ref="Q81:Q93" si="49">IF(F81=0,0,O81)</f>
        <v>0.71535664899518481</v>
      </c>
      <c r="R81">
        <f t="shared" ref="R81:R93" si="50">IF(G81=0,0,P81)</f>
        <v>5.2106689059150888</v>
      </c>
      <c r="S81">
        <f t="shared" ref="S81:S93" si="51">Q81+R81</f>
        <v>5.9260255549102734</v>
      </c>
      <c r="T81">
        <f t="shared" ref="T81:T93" si="52">1/(((S81*K$3/100)+K$3)*E81)</f>
        <v>1592.3061946587691</v>
      </c>
      <c r="U81">
        <f t="shared" si="38"/>
        <v>26.538436577646152</v>
      </c>
      <c r="W81">
        <f t="shared" si="39"/>
        <v>6.4328900400772682</v>
      </c>
      <c r="Y81">
        <f t="shared" si="40"/>
        <v>10.308038029633499</v>
      </c>
      <c r="Z81" s="9">
        <f t="shared" si="41"/>
        <v>10.308038029633499</v>
      </c>
      <c r="AA81">
        <f t="shared" si="42"/>
        <v>309.24114088900495</v>
      </c>
      <c r="AB81">
        <f t="shared" si="43"/>
        <v>2.4263308748359975E-3</v>
      </c>
      <c r="AC81">
        <f t="shared" si="44"/>
        <v>412.14494295531432</v>
      </c>
      <c r="AD81">
        <f t="shared" si="45"/>
        <v>6.8690823825885721</v>
      </c>
    </row>
    <row r="82" spans="1:30">
      <c r="A82">
        <f t="shared" si="31"/>
        <v>0.42589437819420783</v>
      </c>
      <c r="B82">
        <f t="shared" si="32"/>
        <v>0.15748031496062992</v>
      </c>
      <c r="C82">
        <f t="shared" si="33"/>
        <v>0.60747663551401865</v>
      </c>
      <c r="E82">
        <f t="shared" si="34"/>
        <v>25</v>
      </c>
      <c r="F82">
        <v>10</v>
      </c>
      <c r="G82">
        <v>65</v>
      </c>
      <c r="I82">
        <f t="shared" si="35"/>
        <v>0</v>
      </c>
      <c r="J82" t="e">
        <f t="shared" si="46"/>
        <v>#DIV/0!</v>
      </c>
      <c r="L82" t="e">
        <f t="shared" si="47"/>
        <v>#DIV/0!</v>
      </c>
      <c r="M82" t="e">
        <f t="shared" si="48"/>
        <v>#DIV/0!</v>
      </c>
      <c r="O82">
        <f t="shared" si="36"/>
        <v>0.71535664899518481</v>
      </c>
      <c r="P82">
        <f t="shared" si="37"/>
        <v>3.8308354487178833</v>
      </c>
      <c r="Q82">
        <f t="shared" si="49"/>
        <v>0.71535664899518481</v>
      </c>
      <c r="R82">
        <f t="shared" si="50"/>
        <v>3.8308354487178833</v>
      </c>
      <c r="S82">
        <f t="shared" si="51"/>
        <v>4.5461920977130683</v>
      </c>
      <c r="T82">
        <f t="shared" si="52"/>
        <v>1935.9863419112276</v>
      </c>
      <c r="U82">
        <f t="shared" si="38"/>
        <v>32.266439031853793</v>
      </c>
      <c r="W82">
        <f t="shared" si="39"/>
        <v>4.7774860717224827</v>
      </c>
      <c r="Y82">
        <f t="shared" si="40"/>
        <v>11.200674411622678</v>
      </c>
      <c r="Z82" s="9">
        <f t="shared" si="41"/>
        <v>11.200674411622678</v>
      </c>
      <c r="AA82">
        <f t="shared" si="42"/>
        <v>280.01686029056697</v>
      </c>
      <c r="AB82">
        <f t="shared" si="43"/>
        <v>1.8775536575620893E-3</v>
      </c>
      <c r="AC82">
        <f t="shared" si="44"/>
        <v>532.60794756643634</v>
      </c>
      <c r="AD82">
        <f t="shared" si="45"/>
        <v>8.8767991261072723</v>
      </c>
    </row>
    <row r="83" spans="1:30">
      <c r="A83">
        <f t="shared" si="31"/>
        <v>0.34071550255536626</v>
      </c>
      <c r="B83">
        <f t="shared" si="32"/>
        <v>0.15748031496062992</v>
      </c>
      <c r="C83">
        <f t="shared" si="33"/>
        <v>0.65420560747663548</v>
      </c>
      <c r="E83">
        <f t="shared" si="34"/>
        <v>20</v>
      </c>
      <c r="F83">
        <v>10</v>
      </c>
      <c r="G83">
        <v>70</v>
      </c>
      <c r="I83">
        <f t="shared" si="35"/>
        <v>0</v>
      </c>
      <c r="J83" t="e">
        <f t="shared" si="46"/>
        <v>#DIV/0!</v>
      </c>
      <c r="L83" t="e">
        <f t="shared" si="47"/>
        <v>#DIV/0!</v>
      </c>
      <c r="M83" t="e">
        <f t="shared" si="48"/>
        <v>#DIV/0!</v>
      </c>
      <c r="O83">
        <f t="shared" si="36"/>
        <v>0.71535664899518481</v>
      </c>
      <c r="P83">
        <f t="shared" si="37"/>
        <v>3.00645176528747</v>
      </c>
      <c r="Q83">
        <f t="shared" si="49"/>
        <v>0.71535664899518481</v>
      </c>
      <c r="R83">
        <f t="shared" si="50"/>
        <v>3.00645176528747</v>
      </c>
      <c r="S83">
        <f t="shared" si="51"/>
        <v>3.7218084142826546</v>
      </c>
      <c r="T83">
        <f t="shared" si="52"/>
        <v>2439.2170158610693</v>
      </c>
      <c r="U83">
        <f t="shared" si="38"/>
        <v>40.653616931017822</v>
      </c>
      <c r="W83">
        <f t="shared" si="39"/>
        <v>3.5308664787436004</v>
      </c>
      <c r="Y83">
        <f t="shared" si="40"/>
        <v>21.166142231615378</v>
      </c>
      <c r="Z83" s="9">
        <f t="shared" si="41"/>
        <v>21.166142231615378</v>
      </c>
      <c r="AA83">
        <f t="shared" si="42"/>
        <v>423.32284463230758</v>
      </c>
      <c r="AB83">
        <f t="shared" si="43"/>
        <v>2.0684697416296742E-3</v>
      </c>
      <c r="AC83">
        <f t="shared" si="44"/>
        <v>483.44917978453742</v>
      </c>
      <c r="AD83">
        <f t="shared" si="45"/>
        <v>8.0574863297422912</v>
      </c>
    </row>
    <row r="84" spans="1:30">
      <c r="A84">
        <f t="shared" si="31"/>
        <v>0.25553662691652468</v>
      </c>
      <c r="B84">
        <f t="shared" si="32"/>
        <v>0.15748031496062992</v>
      </c>
      <c r="C84">
        <f t="shared" si="33"/>
        <v>0.7009345794392523</v>
      </c>
      <c r="E84">
        <f t="shared" si="34"/>
        <v>15</v>
      </c>
      <c r="F84">
        <v>10</v>
      </c>
      <c r="G84">
        <v>75</v>
      </c>
      <c r="I84">
        <f t="shared" si="35"/>
        <v>0</v>
      </c>
      <c r="J84" t="e">
        <f t="shared" si="46"/>
        <v>#DIV/0!</v>
      </c>
      <c r="L84" t="e">
        <f t="shared" si="47"/>
        <v>#DIV/0!</v>
      </c>
      <c r="M84" t="e">
        <f t="shared" si="48"/>
        <v>#DIV/0!</v>
      </c>
      <c r="O84">
        <f t="shared" si="36"/>
        <v>0.71535664899518481</v>
      </c>
      <c r="P84">
        <f t="shared" si="37"/>
        <v>2.6248295124357153</v>
      </c>
      <c r="Q84">
        <f t="shared" si="49"/>
        <v>0.71535664899518481</v>
      </c>
      <c r="R84">
        <f t="shared" si="50"/>
        <v>2.6248295124357153</v>
      </c>
      <c r="S84">
        <f t="shared" si="51"/>
        <v>3.3401861614308999</v>
      </c>
      <c r="T84">
        <f t="shared" si="52"/>
        <v>3264.2996482159856</v>
      </c>
      <c r="U84">
        <f t="shared" si="38"/>
        <v>54.404994136933091</v>
      </c>
      <c r="W84">
        <f t="shared" si="39"/>
        <v>2.621373617949728</v>
      </c>
      <c r="Y84">
        <f t="shared" si="40"/>
        <v>32.751269274735684</v>
      </c>
      <c r="Z84" s="9">
        <f t="shared" si="41"/>
        <v>32.751269274735684</v>
      </c>
      <c r="AA84">
        <f t="shared" si="42"/>
        <v>491.26903912103523</v>
      </c>
      <c r="AB84">
        <f t="shared" si="43"/>
        <v>1.7527738313864681E-3</v>
      </c>
      <c r="AC84">
        <f t="shared" si="44"/>
        <v>570.52426393711403</v>
      </c>
      <c r="AD84">
        <f t="shared" si="45"/>
        <v>9.5087377322852333</v>
      </c>
    </row>
    <row r="85" spans="1:30">
      <c r="A85">
        <f t="shared" si="31"/>
        <v>0.17035775127768313</v>
      </c>
      <c r="B85">
        <f t="shared" si="32"/>
        <v>0.15748031496062992</v>
      </c>
      <c r="C85">
        <f t="shared" si="33"/>
        <v>0.74766355140186913</v>
      </c>
      <c r="E85">
        <f t="shared" si="34"/>
        <v>10</v>
      </c>
      <c r="F85">
        <v>10</v>
      </c>
      <c r="G85">
        <v>80</v>
      </c>
      <c r="I85">
        <f t="shared" si="35"/>
        <v>0</v>
      </c>
      <c r="J85" t="e">
        <f t="shared" si="46"/>
        <v>#DIV/0!</v>
      </c>
      <c r="L85" t="e">
        <f t="shared" si="47"/>
        <v>#DIV/0!</v>
      </c>
      <c r="M85" t="e">
        <f t="shared" si="48"/>
        <v>#DIV/0!</v>
      </c>
      <c r="O85">
        <f t="shared" si="36"/>
        <v>0.71535664899518481</v>
      </c>
      <c r="P85">
        <f t="shared" si="37"/>
        <v>2.6000000796634235</v>
      </c>
      <c r="Q85">
        <f t="shared" si="49"/>
        <v>0.71535664899518481</v>
      </c>
      <c r="R85">
        <f t="shared" si="50"/>
        <v>2.6000000796634235</v>
      </c>
      <c r="S85">
        <f t="shared" si="51"/>
        <v>3.3153567286586085</v>
      </c>
      <c r="T85">
        <f t="shared" si="52"/>
        <v>4897.6262195844592</v>
      </c>
      <c r="U85">
        <f t="shared" si="38"/>
        <v>81.627103659740982</v>
      </c>
      <c r="W85">
        <f t="shared" si="39"/>
        <v>1.9715590424427081</v>
      </c>
      <c r="Y85">
        <f t="shared" si="40"/>
        <v>10.782857412415712</v>
      </c>
      <c r="Z85" s="9">
        <f t="shared" si="41"/>
        <v>10.782857412415712</v>
      </c>
      <c r="AA85">
        <f t="shared" si="42"/>
        <v>107.82857412415711</v>
      </c>
      <c r="AB85">
        <f t="shared" si="43"/>
        <v>4.1072840735999422E-4</v>
      </c>
      <c r="AC85">
        <f t="shared" si="44"/>
        <v>2434.6988961090351</v>
      </c>
      <c r="AD85">
        <f t="shared" si="45"/>
        <v>40.578314935150587</v>
      </c>
    </row>
    <row r="86" spans="1:30">
      <c r="A86">
        <f t="shared" si="31"/>
        <v>8.5178875638841564E-2</v>
      </c>
      <c r="B86">
        <f t="shared" si="32"/>
        <v>0.15748031496062992</v>
      </c>
      <c r="C86">
        <f t="shared" si="33"/>
        <v>0.79439252336448596</v>
      </c>
      <c r="E86">
        <f t="shared" si="34"/>
        <v>5</v>
      </c>
      <c r="F86">
        <v>10</v>
      </c>
      <c r="G86">
        <v>85</v>
      </c>
      <c r="I86">
        <f t="shared" si="35"/>
        <v>0</v>
      </c>
      <c r="J86" t="e">
        <f t="shared" si="46"/>
        <v>#DIV/0!</v>
      </c>
      <c r="L86" t="e">
        <f t="shared" si="47"/>
        <v>#DIV/0!</v>
      </c>
      <c r="M86" t="e">
        <f t="shared" si="48"/>
        <v>#DIV/0!</v>
      </c>
      <c r="O86">
        <f t="shared" si="36"/>
        <v>0.71535664899518481</v>
      </c>
      <c r="P86">
        <f t="shared" si="37"/>
        <v>2.6051093808353394</v>
      </c>
      <c r="Q86">
        <f t="shared" si="49"/>
        <v>0.71535664899518481</v>
      </c>
      <c r="R86">
        <f t="shared" si="50"/>
        <v>2.6051093808353394</v>
      </c>
      <c r="S86">
        <f t="shared" si="51"/>
        <v>3.3204660298305244</v>
      </c>
      <c r="T86">
        <f t="shared" si="52"/>
        <v>9794.7680540641122</v>
      </c>
      <c r="U86">
        <f t="shared" si="38"/>
        <v>163.24613423440186</v>
      </c>
      <c r="W86">
        <f t="shared" si="39"/>
        <v>1.513715591122585</v>
      </c>
      <c r="Y86">
        <f t="shared" si="40"/>
        <v>2.7655718204699737</v>
      </c>
      <c r="Z86" s="9">
        <f t="shared" si="41"/>
        <v>2.7655718204699737</v>
      </c>
      <c r="AA86">
        <f t="shared" si="42"/>
        <v>13.827859102349869</v>
      </c>
      <c r="AB86">
        <f t="shared" si="43"/>
        <v>1.124781216426382E-4</v>
      </c>
      <c r="AC86">
        <f t="shared" si="44"/>
        <v>8890.6178854690261</v>
      </c>
      <c r="AD86">
        <f t="shared" si="45"/>
        <v>148.1769647578171</v>
      </c>
    </row>
    <row r="87" spans="1:30">
      <c r="A87">
        <f t="shared" si="31"/>
        <v>1.2776831345826234</v>
      </c>
      <c r="B87">
        <f t="shared" si="32"/>
        <v>0.31496062992125984</v>
      </c>
      <c r="C87">
        <f t="shared" si="33"/>
        <v>4.6728971962616821E-2</v>
      </c>
      <c r="E87">
        <f t="shared" si="34"/>
        <v>75</v>
      </c>
      <c r="F87">
        <v>20</v>
      </c>
      <c r="G87">
        <v>5</v>
      </c>
      <c r="I87">
        <f t="shared" si="35"/>
        <v>0</v>
      </c>
      <c r="J87" t="e">
        <f t="shared" si="46"/>
        <v>#DIV/0!</v>
      </c>
      <c r="L87" t="e">
        <f t="shared" si="47"/>
        <v>#DIV/0!</v>
      </c>
      <c r="M87" t="e">
        <f t="shared" si="48"/>
        <v>#DIV/0!</v>
      </c>
      <c r="O87">
        <f t="shared" si="36"/>
        <v>3.5401870649309513</v>
      </c>
      <c r="P87">
        <f t="shared" si="37"/>
        <v>8.5399999650113093E-2</v>
      </c>
      <c r="Q87">
        <f t="shared" si="49"/>
        <v>3.5401870649309513</v>
      </c>
      <c r="R87">
        <f t="shared" si="50"/>
        <v>8.5399999650113093E-2</v>
      </c>
      <c r="S87">
        <f t="shared" si="51"/>
        <v>3.6255870645810644</v>
      </c>
      <c r="T87">
        <f t="shared" si="52"/>
        <v>651.06185236490296</v>
      </c>
      <c r="U87">
        <f t="shared" si="38"/>
        <v>10.851030872748384</v>
      </c>
      <c r="W87">
        <f t="shared" si="39"/>
        <v>4.09615274460484</v>
      </c>
      <c r="Y87">
        <f t="shared" si="40"/>
        <v>5.1178910648377292</v>
      </c>
      <c r="Z87" s="9">
        <f t="shared" si="41"/>
        <v>4.09615274460484</v>
      </c>
      <c r="AA87">
        <f t="shared" si="42"/>
        <v>307.21145584536299</v>
      </c>
      <c r="AB87">
        <f t="shared" si="43"/>
        <v>6.0357429226091334E-3</v>
      </c>
      <c r="AC87">
        <f t="shared" si="44"/>
        <v>165.67968729319566</v>
      </c>
      <c r="AD87">
        <f t="shared" si="45"/>
        <v>2.761328121553261</v>
      </c>
    </row>
    <row r="88" spans="1:30">
      <c r="A88">
        <f t="shared" si="31"/>
        <v>1.192504258943782</v>
      </c>
      <c r="B88">
        <f t="shared" si="32"/>
        <v>0.31496062992125984</v>
      </c>
      <c r="C88">
        <f t="shared" si="33"/>
        <v>9.3457943925233641E-2</v>
      </c>
      <c r="E88">
        <f t="shared" si="34"/>
        <v>70</v>
      </c>
      <c r="F88">
        <v>20</v>
      </c>
      <c r="G88">
        <v>10</v>
      </c>
      <c r="I88">
        <f t="shared" si="35"/>
        <v>0</v>
      </c>
      <c r="J88" t="e">
        <f t="shared" si="46"/>
        <v>#DIV/0!</v>
      </c>
      <c r="L88" t="e">
        <f t="shared" si="47"/>
        <v>#DIV/0!</v>
      </c>
      <c r="M88" t="e">
        <f t="shared" si="48"/>
        <v>#DIV/0!</v>
      </c>
      <c r="O88">
        <f t="shared" si="36"/>
        <v>3.5401870649309513</v>
      </c>
      <c r="P88">
        <f t="shared" si="37"/>
        <v>0.46666000598660923</v>
      </c>
      <c r="Q88">
        <f t="shared" si="49"/>
        <v>3.5401870649309513</v>
      </c>
      <c r="R88">
        <f t="shared" si="50"/>
        <v>0.46666000598660923</v>
      </c>
      <c r="S88">
        <f t="shared" si="51"/>
        <v>4.0068470709175603</v>
      </c>
      <c r="T88">
        <f t="shared" si="52"/>
        <v>695.00918758190926</v>
      </c>
      <c r="U88">
        <f t="shared" si="38"/>
        <v>11.583486459698488</v>
      </c>
      <c r="W88">
        <f t="shared" si="39"/>
        <v>4.2519542396511989</v>
      </c>
      <c r="Y88">
        <f t="shared" si="40"/>
        <v>5.34563919955737</v>
      </c>
      <c r="Z88" s="9">
        <f t="shared" si="41"/>
        <v>4.2519542396511989</v>
      </c>
      <c r="AA88">
        <f t="shared" si="42"/>
        <v>297.63679677558395</v>
      </c>
      <c r="AB88">
        <f t="shared" si="43"/>
        <v>5.5009043032195407E-3</v>
      </c>
      <c r="AC88">
        <f t="shared" si="44"/>
        <v>181.78829241125413</v>
      </c>
      <c r="AD88">
        <f t="shared" si="45"/>
        <v>3.0298048735209022</v>
      </c>
    </row>
    <row r="89" spans="1:30">
      <c r="A89">
        <f t="shared" si="31"/>
        <v>1.1073253833049403</v>
      </c>
      <c r="B89">
        <f t="shared" si="32"/>
        <v>0.31496062992125984</v>
      </c>
      <c r="C89">
        <f t="shared" si="33"/>
        <v>0.14018691588785046</v>
      </c>
      <c r="E89">
        <f t="shared" si="34"/>
        <v>65</v>
      </c>
      <c r="F89">
        <v>20</v>
      </c>
      <c r="G89">
        <v>15</v>
      </c>
      <c r="I89">
        <f t="shared" si="35"/>
        <v>0</v>
      </c>
      <c r="J89" t="e">
        <f t="shared" si="46"/>
        <v>#DIV/0!</v>
      </c>
      <c r="L89" t="e">
        <f t="shared" si="47"/>
        <v>#DIV/0!</v>
      </c>
      <c r="M89" t="e">
        <f t="shared" si="48"/>
        <v>#DIV/0!</v>
      </c>
      <c r="O89">
        <f t="shared" si="36"/>
        <v>3.5401870649309513</v>
      </c>
      <c r="P89">
        <f t="shared" si="37"/>
        <v>1.7286999443540243</v>
      </c>
      <c r="Q89">
        <f t="shared" si="49"/>
        <v>3.5401870649309513</v>
      </c>
      <c r="R89">
        <f t="shared" si="50"/>
        <v>1.7286999443540243</v>
      </c>
      <c r="S89">
        <f t="shared" si="51"/>
        <v>5.2688870092849758</v>
      </c>
      <c r="T89">
        <f t="shared" si="52"/>
        <v>739.49821317373323</v>
      </c>
      <c r="U89">
        <f t="shared" si="38"/>
        <v>12.324970219562221</v>
      </c>
      <c r="W89">
        <f t="shared" si="39"/>
        <v>5.2924472960702023</v>
      </c>
      <c r="Y89">
        <f t="shared" si="40"/>
        <v>6.4734038890189041</v>
      </c>
      <c r="Z89" s="9">
        <f t="shared" si="41"/>
        <v>5.2924472960702023</v>
      </c>
      <c r="AA89">
        <f t="shared" si="42"/>
        <v>344.00907424456312</v>
      </c>
      <c r="AB89">
        <f t="shared" si="43"/>
        <v>5.7036738786356905E-3</v>
      </c>
      <c r="AC89">
        <f t="shared" si="44"/>
        <v>175.32559211453344</v>
      </c>
      <c r="AD89">
        <f t="shared" si="45"/>
        <v>2.9220932019088908</v>
      </c>
    </row>
    <row r="90" spans="1:30">
      <c r="A90">
        <f t="shared" si="31"/>
        <v>1.0221465076660987</v>
      </c>
      <c r="B90">
        <f t="shared" si="32"/>
        <v>0.31496062992125984</v>
      </c>
      <c r="C90">
        <f t="shared" si="33"/>
        <v>0.18691588785046728</v>
      </c>
      <c r="E90">
        <f t="shared" si="34"/>
        <v>60</v>
      </c>
      <c r="F90">
        <v>20</v>
      </c>
      <c r="G90">
        <v>20</v>
      </c>
      <c r="I90">
        <f t="shared" si="35"/>
        <v>0</v>
      </c>
      <c r="J90" t="e">
        <f t="shared" si="46"/>
        <v>#DIV/0!</v>
      </c>
      <c r="L90" t="e">
        <f t="shared" si="47"/>
        <v>#DIV/0!</v>
      </c>
      <c r="M90" t="e">
        <f t="shared" si="48"/>
        <v>#DIV/0!</v>
      </c>
      <c r="O90">
        <f t="shared" si="36"/>
        <v>3.5401870649309513</v>
      </c>
      <c r="P90">
        <f t="shared" si="37"/>
        <v>4.5242203209551821</v>
      </c>
      <c r="Q90">
        <f t="shared" si="49"/>
        <v>3.5401870649309513</v>
      </c>
      <c r="R90">
        <f t="shared" si="50"/>
        <v>4.5242203209551821</v>
      </c>
      <c r="S90">
        <f t="shared" si="51"/>
        <v>8.0644073858861329</v>
      </c>
      <c r="T90">
        <f t="shared" si="52"/>
        <v>780.39879524983905</v>
      </c>
      <c r="U90">
        <f t="shared" si="38"/>
        <v>13.006646587497318</v>
      </c>
      <c r="W90">
        <f t="shared" si="39"/>
        <v>8.2786730598016067</v>
      </c>
      <c r="Y90">
        <f t="shared" si="40"/>
        <v>9.5678027061687256</v>
      </c>
      <c r="Z90" s="9">
        <f t="shared" si="41"/>
        <v>8.2786730598016067</v>
      </c>
      <c r="AA90">
        <f t="shared" si="42"/>
        <v>496.72038358809641</v>
      </c>
      <c r="AB90">
        <f t="shared" si="43"/>
        <v>7.0757357737718943E-3</v>
      </c>
      <c r="AC90">
        <f t="shared" si="44"/>
        <v>141.32805858957695</v>
      </c>
      <c r="AD90">
        <f t="shared" si="45"/>
        <v>2.3554676431596158</v>
      </c>
    </row>
    <row r="91" spans="1:30">
      <c r="A91">
        <f t="shared" si="31"/>
        <v>0.93696763202725719</v>
      </c>
      <c r="B91">
        <f t="shared" si="32"/>
        <v>0.31496062992125984</v>
      </c>
      <c r="C91">
        <f t="shared" si="33"/>
        <v>0.23364485981308411</v>
      </c>
      <c r="E91">
        <f t="shared" si="34"/>
        <v>55</v>
      </c>
      <c r="F91">
        <v>20</v>
      </c>
      <c r="G91">
        <v>25</v>
      </c>
      <c r="I91">
        <f t="shared" si="35"/>
        <v>0</v>
      </c>
      <c r="J91" t="e">
        <f t="shared" si="46"/>
        <v>#DIV/0!</v>
      </c>
      <c r="L91" t="e">
        <f t="shared" si="47"/>
        <v>#DIV/0!</v>
      </c>
      <c r="M91" t="e">
        <f t="shared" si="48"/>
        <v>#DIV/0!</v>
      </c>
      <c r="O91">
        <f t="shared" si="36"/>
        <v>3.5401870649309513</v>
      </c>
      <c r="P91">
        <f t="shared" si="37"/>
        <v>8.7175687477269594</v>
      </c>
      <c r="Q91">
        <f t="shared" si="49"/>
        <v>3.5401870649309513</v>
      </c>
      <c r="R91">
        <f t="shared" si="50"/>
        <v>8.7175687477269594</v>
      </c>
      <c r="S91">
        <f t="shared" si="51"/>
        <v>12.25775581265791</v>
      </c>
      <c r="T91">
        <f t="shared" si="52"/>
        <v>819.54248358157815</v>
      </c>
      <c r="U91">
        <f t="shared" si="38"/>
        <v>13.659041393026303</v>
      </c>
      <c r="W91">
        <f t="shared" si="39"/>
        <v>12.813672614912031</v>
      </c>
      <c r="Y91">
        <f t="shared" si="40"/>
        <v>14.240513369752847</v>
      </c>
      <c r="Z91" s="9">
        <f t="shared" si="41"/>
        <v>12.813672614912031</v>
      </c>
      <c r="AA91">
        <f t="shared" si="42"/>
        <v>704.75199382016172</v>
      </c>
      <c r="AB91">
        <f t="shared" si="43"/>
        <v>8.7473042806539315E-3</v>
      </c>
      <c r="AC91">
        <f t="shared" si="44"/>
        <v>114.32093453198611</v>
      </c>
      <c r="AD91">
        <f t="shared" si="45"/>
        <v>1.9053489088664353</v>
      </c>
    </row>
    <row r="92" spans="1:30">
      <c r="A92">
        <f t="shared" si="31"/>
        <v>0.85178875638841567</v>
      </c>
      <c r="B92">
        <f t="shared" si="32"/>
        <v>0.31496062992125984</v>
      </c>
      <c r="C92">
        <f t="shared" si="33"/>
        <v>0.28037383177570091</v>
      </c>
      <c r="E92">
        <f t="shared" si="34"/>
        <v>50</v>
      </c>
      <c r="F92">
        <v>20</v>
      </c>
      <c r="G92">
        <v>30</v>
      </c>
      <c r="I92">
        <f t="shared" si="35"/>
        <v>0</v>
      </c>
      <c r="J92" t="e">
        <f t="shared" si="46"/>
        <v>#DIV/0!</v>
      </c>
      <c r="L92" t="e">
        <f t="shared" si="47"/>
        <v>#DIV/0!</v>
      </c>
      <c r="M92" t="e">
        <f t="shared" si="48"/>
        <v>#DIV/0!</v>
      </c>
      <c r="O92">
        <f t="shared" si="36"/>
        <v>3.5401870649309513</v>
      </c>
      <c r="P92">
        <f t="shared" si="37"/>
        <v>12.888423522860361</v>
      </c>
      <c r="Q92">
        <f t="shared" si="49"/>
        <v>3.5401870649309513</v>
      </c>
      <c r="R92">
        <f t="shared" si="50"/>
        <v>12.888423522860361</v>
      </c>
      <c r="S92">
        <f t="shared" si="51"/>
        <v>16.428610587791312</v>
      </c>
      <c r="T92">
        <f t="shared" si="52"/>
        <v>869.20216164300632</v>
      </c>
      <c r="U92">
        <f t="shared" si="38"/>
        <v>14.486702694050106</v>
      </c>
      <c r="W92">
        <f t="shared" si="39"/>
        <v>16.872329367281328</v>
      </c>
      <c r="Y92">
        <f t="shared" si="40"/>
        <v>18.480523546302418</v>
      </c>
      <c r="Z92" s="9">
        <f t="shared" si="41"/>
        <v>16.872329367281328</v>
      </c>
      <c r="AA92">
        <f t="shared" si="42"/>
        <v>843.61646836406635</v>
      </c>
      <c r="AB92">
        <f t="shared" si="43"/>
        <v>9.324273402806978E-3</v>
      </c>
      <c r="AC92">
        <f t="shared" si="44"/>
        <v>107.24696250315442</v>
      </c>
      <c r="AD92">
        <f t="shared" si="45"/>
        <v>1.7874493750525737</v>
      </c>
    </row>
    <row r="93" spans="1:30">
      <c r="A93">
        <f t="shared" si="31"/>
        <v>0.76660988074957404</v>
      </c>
      <c r="B93">
        <f t="shared" si="32"/>
        <v>0.31496062992125984</v>
      </c>
      <c r="C93">
        <f t="shared" si="33"/>
        <v>0.32710280373831774</v>
      </c>
      <c r="E93">
        <f t="shared" si="34"/>
        <v>45</v>
      </c>
      <c r="F93">
        <v>20</v>
      </c>
      <c r="G93">
        <v>35</v>
      </c>
      <c r="I93">
        <f t="shared" si="35"/>
        <v>0</v>
      </c>
      <c r="J93" t="e">
        <f t="shared" si="46"/>
        <v>#DIV/0!</v>
      </c>
      <c r="L93" t="e">
        <f t="shared" si="47"/>
        <v>#DIV/0!</v>
      </c>
      <c r="M93" t="e">
        <f t="shared" si="48"/>
        <v>#DIV/0!</v>
      </c>
      <c r="O93">
        <f t="shared" si="36"/>
        <v>3.5401870649309513</v>
      </c>
      <c r="P93">
        <f t="shared" si="37"/>
        <v>15.236432527404245</v>
      </c>
      <c r="Q93">
        <f t="shared" si="49"/>
        <v>3.5401870649309513</v>
      </c>
      <c r="R93">
        <f t="shared" si="50"/>
        <v>15.236432527404245</v>
      </c>
      <c r="S93">
        <f t="shared" si="51"/>
        <v>18.776619592335198</v>
      </c>
      <c r="T93">
        <f t="shared" si="52"/>
        <v>946.68837040804829</v>
      </c>
      <c r="U93">
        <f t="shared" si="38"/>
        <v>15.778139506800805</v>
      </c>
      <c r="W93">
        <f t="shared" si="39"/>
        <v>18.815044607184653</v>
      </c>
      <c r="Y93">
        <f t="shared" si="40"/>
        <v>20.672882206312181</v>
      </c>
      <c r="Z93" s="9">
        <f t="shared" si="41"/>
        <v>18.815044607184653</v>
      </c>
      <c r="AA93">
        <f t="shared" si="42"/>
        <v>846.67700732330934</v>
      </c>
      <c r="AB93">
        <f t="shared" si="43"/>
        <v>8.4190642943772556E-3</v>
      </c>
      <c r="AC93">
        <f t="shared" si="44"/>
        <v>118.77804528323398</v>
      </c>
      <c r="AD93">
        <f t="shared" si="45"/>
        <v>1.9796340880538996</v>
      </c>
    </row>
    <row r="94" spans="1:30">
      <c r="A94">
        <f t="shared" ref="A94:A157" si="53">E94/58.7</f>
        <v>0.68143100511073251</v>
      </c>
      <c r="B94">
        <f t="shared" ref="B94:B157" si="54">F94/63.5</f>
        <v>0.31496062992125984</v>
      </c>
      <c r="C94">
        <f t="shared" ref="C94:C157" si="55">G94/107</f>
        <v>0.37383177570093457</v>
      </c>
      <c r="E94">
        <f t="shared" ref="E94:E157" si="56">100-F94-G94</f>
        <v>40</v>
      </c>
      <c r="F94">
        <v>20</v>
      </c>
      <c r="G94">
        <v>40</v>
      </c>
      <c r="I94">
        <f t="shared" si="35"/>
        <v>0</v>
      </c>
      <c r="J94" t="e">
        <f t="shared" ref="J94:J157" si="57">1/H94</f>
        <v>#DIV/0!</v>
      </c>
      <c r="L94" t="e">
        <f t="shared" ref="L94:L157" si="58">((J94-K$3*E94)/(K$3*E94))*100</f>
        <v>#DIV/0!</v>
      </c>
      <c r="M94" t="e">
        <f t="shared" ref="M94:M157" si="59">L94/E94</f>
        <v>#DIV/0!</v>
      </c>
      <c r="O94">
        <f t="shared" si="36"/>
        <v>3.5401870649309513</v>
      </c>
      <c r="P94">
        <f t="shared" si="37"/>
        <v>15.009712299078947</v>
      </c>
      <c r="Q94">
        <f t="shared" ref="Q94:Q157" si="60">IF(F94=0,0,O94)</f>
        <v>3.5401870649309513</v>
      </c>
      <c r="R94">
        <f t="shared" ref="R94:R157" si="61">IF(G94=0,0,P94)</f>
        <v>15.009712299078947</v>
      </c>
      <c r="S94">
        <f t="shared" ref="S94:S157" si="62">Q94+R94</f>
        <v>18.549899364009899</v>
      </c>
      <c r="T94">
        <f t="shared" ref="T94:T157" si="63">1/(((S94*K$3/100)+K$3)*E94)</f>
        <v>1067.0612179229202</v>
      </c>
      <c r="U94">
        <f t="shared" si="38"/>
        <v>17.784353632048671</v>
      </c>
      <c r="W94">
        <f t="shared" ref="W94:W157" si="64">7.04026277575896*EXP(-EXP(-(F94-31.2597696494867)/12.6685895587668)-(F94-31.2597696494867)/12.6685895587668+1)+15.3829750076766*EXP(-EXP(-(G94-36.5947176188799)/13.1738646366629)-(G94-36.5947176188799)/13.1738646366629+1)+-0.936493937145338*EXP(-EXP(-(F94-31.2597696494867)/12.6685895587668)-(F94-31.2597696494867)/12.6685895587668+1)*EXP(-EXP(-(G94-36.5947176188799)/13.1738646366629)-(G94-36.5947176188799)/13.1738646366629+1)</f>
        <v>18.479130966314266</v>
      </c>
      <c r="Y94">
        <f t="shared" ref="Y94:Y157" si="65">W94+(0.0635566682938822+0.0405819231287318*LN(E94)+-0.0520371252639255*(LN(E94))^2+0.0106381602099602*(LN(E94))^3)/(1+-1.45700051352569*LN(E94)+0.798911010088653*(LN(E94))^2+-0.195314109600566*(LN(E94))^3+0.0179571310856602*(LN(E94))^4)</f>
        <v>20.702031434744658</v>
      </c>
      <c r="Z94" s="9">
        <f t="shared" ref="Z94:Z157" si="66">IF(E94&gt;=40,W94,Y94)</f>
        <v>18.479130966314266</v>
      </c>
      <c r="AA94">
        <f t="shared" ref="AA94:AA157" si="67">Z94*E94</f>
        <v>739.16523865257068</v>
      </c>
      <c r="AB94">
        <f t="shared" ref="AB94:AB157" si="68">AA94*K$3*E94/100+K$3*E94</f>
        <v>6.633717301601348E-3</v>
      </c>
      <c r="AC94">
        <f t="shared" si="44"/>
        <v>150.74504301812871</v>
      </c>
      <c r="AD94">
        <f t="shared" si="45"/>
        <v>2.5124173836354786</v>
      </c>
    </row>
    <row r="95" spans="1:30">
      <c r="A95">
        <f t="shared" si="53"/>
        <v>0.59625212947189099</v>
      </c>
      <c r="B95">
        <f t="shared" si="54"/>
        <v>0.31496062992125984</v>
      </c>
      <c r="C95">
        <f t="shared" si="55"/>
        <v>0.42056074766355139</v>
      </c>
      <c r="E95">
        <f t="shared" si="56"/>
        <v>35</v>
      </c>
      <c r="F95">
        <v>20</v>
      </c>
      <c r="G95">
        <v>45</v>
      </c>
      <c r="I95">
        <f t="shared" si="35"/>
        <v>0</v>
      </c>
      <c r="J95" t="e">
        <f t="shared" si="57"/>
        <v>#DIV/0!</v>
      </c>
      <c r="L95" t="e">
        <f t="shared" si="58"/>
        <v>#DIV/0!</v>
      </c>
      <c r="M95" t="e">
        <f t="shared" si="59"/>
        <v>#DIV/0!</v>
      </c>
      <c r="O95">
        <f t="shared" si="36"/>
        <v>3.5401870649309513</v>
      </c>
      <c r="P95">
        <f t="shared" si="37"/>
        <v>12.840764022598147</v>
      </c>
      <c r="Q95">
        <f t="shared" si="60"/>
        <v>3.5401870649309513</v>
      </c>
      <c r="R95">
        <f t="shared" si="61"/>
        <v>12.840764022598147</v>
      </c>
      <c r="S95">
        <f t="shared" si="62"/>
        <v>16.380951087529098</v>
      </c>
      <c r="T95">
        <f t="shared" si="63"/>
        <v>1242.2258730528649</v>
      </c>
      <c r="U95">
        <f t="shared" si="38"/>
        <v>20.703764550881083</v>
      </c>
      <c r="W95">
        <f t="shared" si="64"/>
        <v>16.653629845266057</v>
      </c>
      <c r="Y95">
        <f t="shared" si="65"/>
        <v>19.459270018171249</v>
      </c>
      <c r="Z95" s="9">
        <f t="shared" si="66"/>
        <v>19.459270018171249</v>
      </c>
      <c r="AA95">
        <f t="shared" si="67"/>
        <v>681.07445063599368</v>
      </c>
      <c r="AB95">
        <f t="shared" si="68"/>
        <v>5.402688887798374E-3</v>
      </c>
      <c r="AC95">
        <f t="shared" si="44"/>
        <v>185.09301956261737</v>
      </c>
      <c r="AD95">
        <f t="shared" si="45"/>
        <v>3.0848836593769562</v>
      </c>
    </row>
    <row r="96" spans="1:30">
      <c r="A96">
        <f t="shared" si="53"/>
        <v>0.51107325383304936</v>
      </c>
      <c r="B96">
        <f t="shared" si="54"/>
        <v>0.31496062992125984</v>
      </c>
      <c r="C96">
        <f t="shared" si="55"/>
        <v>0.46728971962616822</v>
      </c>
      <c r="E96">
        <f t="shared" si="56"/>
        <v>30</v>
      </c>
      <c r="F96">
        <v>20</v>
      </c>
      <c r="G96">
        <v>50</v>
      </c>
      <c r="I96">
        <f t="shared" si="35"/>
        <v>0</v>
      </c>
      <c r="J96" t="e">
        <f t="shared" si="57"/>
        <v>#DIV/0!</v>
      </c>
      <c r="L96" t="e">
        <f t="shared" si="58"/>
        <v>#DIV/0!</v>
      </c>
      <c r="M96" t="e">
        <f t="shared" si="59"/>
        <v>#DIV/0!</v>
      </c>
      <c r="O96">
        <f t="shared" si="36"/>
        <v>3.5401870649309513</v>
      </c>
      <c r="P96">
        <f t="shared" si="37"/>
        <v>9.9418665228048066</v>
      </c>
      <c r="Q96">
        <f t="shared" si="60"/>
        <v>3.5401870649309513</v>
      </c>
      <c r="R96">
        <f t="shared" si="61"/>
        <v>9.9418665228048066</v>
      </c>
      <c r="S96">
        <f t="shared" si="62"/>
        <v>13.482053587735757</v>
      </c>
      <c r="T96">
        <f t="shared" si="63"/>
        <v>1486.284935232216</v>
      </c>
      <c r="U96">
        <f t="shared" si="38"/>
        <v>24.771415587203599</v>
      </c>
      <c r="W96">
        <f t="shared" si="64"/>
        <v>14.24639753097871</v>
      </c>
      <c r="Y96">
        <f t="shared" si="65"/>
        <v>18.121545520534941</v>
      </c>
      <c r="Z96" s="9">
        <f t="shared" si="66"/>
        <v>18.121545520534941</v>
      </c>
      <c r="AA96">
        <f t="shared" si="67"/>
        <v>543.64636561604823</v>
      </c>
      <c r="AB96">
        <f t="shared" si="68"/>
        <v>3.8160851716366492E-3</v>
      </c>
      <c r="AC96">
        <f t="shared" si="44"/>
        <v>262.04865851333142</v>
      </c>
      <c r="AD96">
        <f t="shared" si="45"/>
        <v>4.3674776418888568</v>
      </c>
    </row>
    <row r="97" spans="1:30">
      <c r="A97">
        <f t="shared" si="53"/>
        <v>0.42589437819420783</v>
      </c>
      <c r="B97">
        <f t="shared" si="54"/>
        <v>0.31496062992125984</v>
      </c>
      <c r="C97">
        <f t="shared" si="55"/>
        <v>0.51401869158878499</v>
      </c>
      <c r="E97">
        <f t="shared" si="56"/>
        <v>25</v>
      </c>
      <c r="F97">
        <v>20</v>
      </c>
      <c r="G97">
        <v>55</v>
      </c>
      <c r="I97">
        <f t="shared" si="35"/>
        <v>0</v>
      </c>
      <c r="J97" t="e">
        <f t="shared" si="57"/>
        <v>#DIV/0!</v>
      </c>
      <c r="L97" t="e">
        <f t="shared" si="58"/>
        <v>#DIV/0!</v>
      </c>
      <c r="M97" t="e">
        <f t="shared" si="59"/>
        <v>#DIV/0!</v>
      </c>
      <c r="O97">
        <f t="shared" si="36"/>
        <v>3.5401870649309513</v>
      </c>
      <c r="P97">
        <f t="shared" si="37"/>
        <v>7.2598063775696788</v>
      </c>
      <c r="Q97">
        <f t="shared" si="60"/>
        <v>3.5401870649309513</v>
      </c>
      <c r="R97">
        <f t="shared" si="61"/>
        <v>7.2598063775696788</v>
      </c>
      <c r="S97">
        <f t="shared" si="62"/>
        <v>10.799993442500631</v>
      </c>
      <c r="T97">
        <f t="shared" si="63"/>
        <v>1826.7149095548907</v>
      </c>
      <c r="U97">
        <f t="shared" si="38"/>
        <v>30.445248492581513</v>
      </c>
      <c r="W97">
        <f t="shared" si="64"/>
        <v>11.878821166801348</v>
      </c>
      <c r="Y97">
        <f t="shared" si="65"/>
        <v>18.302009506701545</v>
      </c>
      <c r="Z97" s="9">
        <f t="shared" si="66"/>
        <v>18.302009506701545</v>
      </c>
      <c r="AA97">
        <f t="shared" si="67"/>
        <v>457.55023766753862</v>
      </c>
      <c r="AB97">
        <f t="shared" si="68"/>
        <v>2.7546948501360599E-3</v>
      </c>
      <c r="AC97">
        <f t="shared" si="44"/>
        <v>363.01661505288251</v>
      </c>
      <c r="AD97">
        <f t="shared" si="45"/>
        <v>6.0502769175480422</v>
      </c>
    </row>
    <row r="98" spans="1:30">
      <c r="A98">
        <f t="shared" si="53"/>
        <v>0.34071550255536626</v>
      </c>
      <c r="B98">
        <f t="shared" si="54"/>
        <v>0.31496062992125984</v>
      </c>
      <c r="C98">
        <f t="shared" si="55"/>
        <v>0.56074766355140182</v>
      </c>
      <c r="E98">
        <f t="shared" si="56"/>
        <v>20</v>
      </c>
      <c r="F98">
        <v>20</v>
      </c>
      <c r="G98">
        <v>60</v>
      </c>
      <c r="I98">
        <f t="shared" si="35"/>
        <v>0</v>
      </c>
      <c r="J98" t="e">
        <f t="shared" si="57"/>
        <v>#DIV/0!</v>
      </c>
      <c r="L98" t="e">
        <f t="shared" si="58"/>
        <v>#DIV/0!</v>
      </c>
      <c r="M98" t="e">
        <f t="shared" si="59"/>
        <v>#DIV/0!</v>
      </c>
      <c r="O98">
        <f t="shared" si="36"/>
        <v>3.5401870649309513</v>
      </c>
      <c r="P98">
        <f t="shared" si="37"/>
        <v>5.2106689059150888</v>
      </c>
      <c r="Q98">
        <f t="shared" si="60"/>
        <v>3.5401870649309513</v>
      </c>
      <c r="R98">
        <f t="shared" si="61"/>
        <v>5.2106689059150888</v>
      </c>
      <c r="S98">
        <f t="shared" si="62"/>
        <v>8.7508559708460396</v>
      </c>
      <c r="T98">
        <f t="shared" si="63"/>
        <v>2326.418470378057</v>
      </c>
      <c r="U98">
        <f t="shared" si="38"/>
        <v>38.773641172967615</v>
      </c>
      <c r="W98">
        <f t="shared" si="64"/>
        <v>9.8515210799697872</v>
      </c>
      <c r="Y98">
        <f t="shared" si="65"/>
        <v>27.486796832841563</v>
      </c>
      <c r="Z98" s="9">
        <f t="shared" si="66"/>
        <v>27.486796832841563</v>
      </c>
      <c r="AA98">
        <f t="shared" si="67"/>
        <v>549.7359366568312</v>
      </c>
      <c r="AB98">
        <f t="shared" si="68"/>
        <v>2.5681262318451824E-3</v>
      </c>
      <c r="AC98">
        <f t="shared" si="44"/>
        <v>389.38895900047186</v>
      </c>
      <c r="AD98">
        <f t="shared" si="45"/>
        <v>6.4898159833411979</v>
      </c>
    </row>
    <row r="99" spans="1:30">
      <c r="A99">
        <f t="shared" si="53"/>
        <v>0.25553662691652468</v>
      </c>
      <c r="B99">
        <f t="shared" si="54"/>
        <v>0.31496062992125984</v>
      </c>
      <c r="C99">
        <f t="shared" si="55"/>
        <v>0.60747663551401865</v>
      </c>
      <c r="E99">
        <f t="shared" si="56"/>
        <v>15</v>
      </c>
      <c r="F99">
        <v>20</v>
      </c>
      <c r="G99">
        <v>65</v>
      </c>
      <c r="I99">
        <f t="shared" si="35"/>
        <v>0</v>
      </c>
      <c r="J99" t="e">
        <f t="shared" si="57"/>
        <v>#DIV/0!</v>
      </c>
      <c r="L99" t="e">
        <f t="shared" si="58"/>
        <v>#DIV/0!</v>
      </c>
      <c r="M99" t="e">
        <f t="shared" si="59"/>
        <v>#DIV/0!</v>
      </c>
      <c r="O99">
        <f t="shared" si="36"/>
        <v>3.5401870649309513</v>
      </c>
      <c r="P99">
        <f t="shared" si="37"/>
        <v>3.8308354487178833</v>
      </c>
      <c r="Q99">
        <f t="shared" si="60"/>
        <v>3.5401870649309513</v>
      </c>
      <c r="R99">
        <f t="shared" si="61"/>
        <v>3.8308354487178833</v>
      </c>
      <c r="S99">
        <f t="shared" si="62"/>
        <v>7.3710225136488345</v>
      </c>
      <c r="T99">
        <f t="shared" si="63"/>
        <v>3141.7539428801851</v>
      </c>
      <c r="U99">
        <f t="shared" si="38"/>
        <v>52.362565714669749</v>
      </c>
      <c r="W99">
        <f t="shared" si="64"/>
        <v>8.2479360137200981</v>
      </c>
      <c r="Y99">
        <f t="shared" si="65"/>
        <v>38.377831670506055</v>
      </c>
      <c r="Z99" s="9">
        <f t="shared" si="66"/>
        <v>38.377831670506055</v>
      </c>
      <c r="AA99">
        <f t="shared" si="67"/>
        <v>575.66747505759076</v>
      </c>
      <c r="AB99">
        <f t="shared" si="68"/>
        <v>2.0029668232932527E-3</v>
      </c>
      <c r="AC99">
        <f t="shared" si="44"/>
        <v>499.25939280202988</v>
      </c>
      <c r="AD99">
        <f t="shared" si="45"/>
        <v>8.3209898800338316</v>
      </c>
    </row>
    <row r="100" spans="1:30">
      <c r="A100">
        <f t="shared" si="53"/>
        <v>0.17035775127768313</v>
      </c>
      <c r="B100">
        <f t="shared" si="54"/>
        <v>0.31496062992125984</v>
      </c>
      <c r="C100">
        <f t="shared" si="55"/>
        <v>0.65420560747663548</v>
      </c>
      <c r="E100">
        <f t="shared" si="56"/>
        <v>10</v>
      </c>
      <c r="F100">
        <v>20</v>
      </c>
      <c r="G100">
        <v>70</v>
      </c>
      <c r="I100">
        <f t="shared" si="35"/>
        <v>0</v>
      </c>
      <c r="J100" t="e">
        <f t="shared" si="57"/>
        <v>#DIV/0!</v>
      </c>
      <c r="L100" t="e">
        <f t="shared" si="58"/>
        <v>#DIV/0!</v>
      </c>
      <c r="M100" t="e">
        <f t="shared" si="59"/>
        <v>#DIV/0!</v>
      </c>
      <c r="O100">
        <f t="shared" si="36"/>
        <v>3.5401870649309513</v>
      </c>
      <c r="P100">
        <f t="shared" si="37"/>
        <v>3.00645176528747</v>
      </c>
      <c r="Q100">
        <f t="shared" si="60"/>
        <v>3.5401870649309513</v>
      </c>
      <c r="R100">
        <f t="shared" si="61"/>
        <v>3.00645176528747</v>
      </c>
      <c r="S100">
        <f t="shared" si="62"/>
        <v>6.5466388302184217</v>
      </c>
      <c r="T100">
        <f t="shared" si="63"/>
        <v>4749.0939700717236</v>
      </c>
      <c r="U100">
        <f t="shared" si="38"/>
        <v>79.151566167862057</v>
      </c>
      <c r="W100">
        <f t="shared" si="64"/>
        <v>7.0403391969854159</v>
      </c>
      <c r="Y100">
        <f t="shared" si="65"/>
        <v>15.85163756695842</v>
      </c>
      <c r="Z100" s="9">
        <f t="shared" si="66"/>
        <v>15.85163756695842</v>
      </c>
      <c r="AA100">
        <f t="shared" si="67"/>
        <v>158.51637566958419</v>
      </c>
      <c r="AB100">
        <f t="shared" si="68"/>
        <v>5.1090192820075911E-4</v>
      </c>
      <c r="AC100">
        <f t="shared" si="44"/>
        <v>1957.3228144229074</v>
      </c>
      <c r="AD100">
        <f t="shared" si="45"/>
        <v>32.622046907048457</v>
      </c>
    </row>
    <row r="101" spans="1:30">
      <c r="A101">
        <f t="shared" si="53"/>
        <v>8.5178875638841564E-2</v>
      </c>
      <c r="B101">
        <f t="shared" si="54"/>
        <v>0.31496062992125984</v>
      </c>
      <c r="C101">
        <f t="shared" si="55"/>
        <v>0.7009345794392523</v>
      </c>
      <c r="E101">
        <f t="shared" si="56"/>
        <v>5</v>
      </c>
      <c r="F101">
        <v>20</v>
      </c>
      <c r="G101">
        <v>75</v>
      </c>
      <c r="I101">
        <f t="shared" si="35"/>
        <v>0</v>
      </c>
      <c r="J101" t="e">
        <f t="shared" si="57"/>
        <v>#DIV/0!</v>
      </c>
      <c r="L101" t="e">
        <f t="shared" si="58"/>
        <v>#DIV/0!</v>
      </c>
      <c r="M101" t="e">
        <f t="shared" si="59"/>
        <v>#DIV/0!</v>
      </c>
      <c r="O101">
        <f t="shared" si="36"/>
        <v>3.5401870649309513</v>
      </c>
      <c r="P101">
        <f t="shared" si="37"/>
        <v>2.6248295124357153</v>
      </c>
      <c r="Q101">
        <f t="shared" si="60"/>
        <v>3.5401870649309513</v>
      </c>
      <c r="R101">
        <f t="shared" si="61"/>
        <v>2.6248295124357153</v>
      </c>
      <c r="S101">
        <f t="shared" si="62"/>
        <v>6.1650165773666661</v>
      </c>
      <c r="T101">
        <f t="shared" si="63"/>
        <v>9532.3302593045373</v>
      </c>
      <c r="U101">
        <f t="shared" si="38"/>
        <v>158.87217098840895</v>
      </c>
      <c r="W101">
        <f t="shared" si="64"/>
        <v>6.1593160767622397</v>
      </c>
      <c r="Y101">
        <f t="shared" si="65"/>
        <v>7.4111723061096288</v>
      </c>
      <c r="Z101" s="9">
        <f t="shared" si="66"/>
        <v>7.4111723061096288</v>
      </c>
      <c r="AA101">
        <f t="shared" si="67"/>
        <v>37.055861530548142</v>
      </c>
      <c r="AB101">
        <f t="shared" si="68"/>
        <v>1.3543069321200407E-4</v>
      </c>
      <c r="AC101">
        <f t="shared" si="44"/>
        <v>7383.8505606302524</v>
      </c>
      <c r="AD101">
        <f t="shared" si="45"/>
        <v>123.06417601050421</v>
      </c>
    </row>
    <row r="102" spans="1:30">
      <c r="A102">
        <f t="shared" si="53"/>
        <v>1.1073253833049403</v>
      </c>
      <c r="B102">
        <f t="shared" si="54"/>
        <v>0.47244094488188976</v>
      </c>
      <c r="C102">
        <f t="shared" si="55"/>
        <v>4.6728971962616821E-2</v>
      </c>
      <c r="E102">
        <f t="shared" si="56"/>
        <v>65</v>
      </c>
      <c r="F102">
        <v>30</v>
      </c>
      <c r="G102">
        <v>5</v>
      </c>
      <c r="I102">
        <f t="shared" si="35"/>
        <v>0</v>
      </c>
      <c r="J102" t="e">
        <f t="shared" si="57"/>
        <v>#DIV/0!</v>
      </c>
      <c r="L102" t="e">
        <f t="shared" si="58"/>
        <v>#DIV/0!</v>
      </c>
      <c r="M102" t="e">
        <f t="shared" si="59"/>
        <v>#DIV/0!</v>
      </c>
      <c r="O102">
        <f t="shared" si="36"/>
        <v>7.0929919034901259</v>
      </c>
      <c r="P102">
        <f t="shared" si="37"/>
        <v>8.5399999650113093E-2</v>
      </c>
      <c r="Q102">
        <f t="shared" si="60"/>
        <v>7.0929919034901259</v>
      </c>
      <c r="R102">
        <f t="shared" si="61"/>
        <v>8.5399999650113093E-2</v>
      </c>
      <c r="S102">
        <f t="shared" si="62"/>
        <v>7.1783919031402386</v>
      </c>
      <c r="T102">
        <f t="shared" si="63"/>
        <v>726.32321183271119</v>
      </c>
      <c r="U102">
        <f t="shared" si="38"/>
        <v>12.10538686387852</v>
      </c>
      <c r="W102">
        <f t="shared" si="64"/>
        <v>7.0115517945671426</v>
      </c>
      <c r="Y102">
        <f t="shared" si="65"/>
        <v>8.1925083875158453</v>
      </c>
      <c r="Z102" s="9">
        <f t="shared" si="66"/>
        <v>7.0115517945671426</v>
      </c>
      <c r="AA102">
        <f t="shared" si="67"/>
        <v>455.75086664686427</v>
      </c>
      <c r="AB102">
        <f t="shared" si="68"/>
        <v>7.1390921604834326E-3</v>
      </c>
      <c r="AC102">
        <f t="shared" si="44"/>
        <v>140.07383257149095</v>
      </c>
      <c r="AD102">
        <f t="shared" si="45"/>
        <v>2.334563876191516</v>
      </c>
    </row>
    <row r="103" spans="1:30">
      <c r="A103">
        <f t="shared" si="53"/>
        <v>1.0221465076660987</v>
      </c>
      <c r="B103">
        <f t="shared" si="54"/>
        <v>0.47244094488188976</v>
      </c>
      <c r="C103">
        <f t="shared" si="55"/>
        <v>9.3457943925233641E-2</v>
      </c>
      <c r="E103">
        <f t="shared" si="56"/>
        <v>60</v>
      </c>
      <c r="F103">
        <v>30</v>
      </c>
      <c r="G103">
        <v>10</v>
      </c>
      <c r="I103">
        <f t="shared" si="35"/>
        <v>0</v>
      </c>
      <c r="J103" t="e">
        <f t="shared" si="57"/>
        <v>#DIV/0!</v>
      </c>
      <c r="L103" t="e">
        <f t="shared" si="58"/>
        <v>#DIV/0!</v>
      </c>
      <c r="M103" t="e">
        <f t="shared" si="59"/>
        <v>#DIV/0!</v>
      </c>
      <c r="O103">
        <f t="shared" si="36"/>
        <v>7.0929919034901259</v>
      </c>
      <c r="P103">
        <f t="shared" si="37"/>
        <v>0.46666000598660923</v>
      </c>
      <c r="Q103">
        <f t="shared" si="60"/>
        <v>7.0929919034901259</v>
      </c>
      <c r="R103">
        <f t="shared" si="61"/>
        <v>0.46666000598660923</v>
      </c>
      <c r="S103">
        <f t="shared" si="62"/>
        <v>7.5596519094767354</v>
      </c>
      <c r="T103">
        <f t="shared" si="63"/>
        <v>784.06104739265163</v>
      </c>
      <c r="U103">
        <f t="shared" si="38"/>
        <v>13.06768412321086</v>
      </c>
      <c r="W103">
        <f t="shared" si="64"/>
        <v>7.1632812943397788</v>
      </c>
      <c r="Y103">
        <f t="shared" si="65"/>
        <v>8.4524109407068977</v>
      </c>
      <c r="Z103" s="9">
        <f t="shared" si="66"/>
        <v>7.1632812943397788</v>
      </c>
      <c r="AA103">
        <f t="shared" si="67"/>
        <v>429.79687766038671</v>
      </c>
      <c r="AB103">
        <f t="shared" si="68"/>
        <v>6.2821764149452964E-3</v>
      </c>
      <c r="AC103">
        <f t="shared" si="44"/>
        <v>159.18050273484843</v>
      </c>
      <c r="AD103">
        <f t="shared" si="45"/>
        <v>2.6530083789141403</v>
      </c>
    </row>
    <row r="104" spans="1:30">
      <c r="A104">
        <f t="shared" si="53"/>
        <v>0.93696763202725719</v>
      </c>
      <c r="B104">
        <f t="shared" si="54"/>
        <v>0.47244094488188976</v>
      </c>
      <c r="C104">
        <f t="shared" si="55"/>
        <v>0.14018691588785046</v>
      </c>
      <c r="E104">
        <f t="shared" si="56"/>
        <v>55</v>
      </c>
      <c r="F104">
        <v>30</v>
      </c>
      <c r="G104">
        <v>15</v>
      </c>
      <c r="I104">
        <f t="shared" si="35"/>
        <v>0</v>
      </c>
      <c r="J104" t="e">
        <f t="shared" si="57"/>
        <v>#DIV/0!</v>
      </c>
      <c r="L104" t="e">
        <f t="shared" si="58"/>
        <v>#DIV/0!</v>
      </c>
      <c r="M104" t="e">
        <f t="shared" si="59"/>
        <v>#DIV/0!</v>
      </c>
      <c r="O104">
        <f t="shared" si="36"/>
        <v>7.0929919034901259</v>
      </c>
      <c r="P104">
        <f t="shared" si="37"/>
        <v>1.7286999443540243</v>
      </c>
      <c r="Q104">
        <f t="shared" si="60"/>
        <v>7.0929919034901259</v>
      </c>
      <c r="R104">
        <f t="shared" si="61"/>
        <v>1.7286999443540243</v>
      </c>
      <c r="S104">
        <f t="shared" si="62"/>
        <v>8.8216918478441499</v>
      </c>
      <c r="T104">
        <f t="shared" si="63"/>
        <v>845.41968092754485</v>
      </c>
      <c r="U104">
        <f t="shared" si="38"/>
        <v>14.090328015459081</v>
      </c>
      <c r="W104">
        <f t="shared" si="64"/>
        <v>8.1765802419550191</v>
      </c>
      <c r="Y104">
        <f t="shared" si="65"/>
        <v>9.6034209967958351</v>
      </c>
      <c r="Z104" s="9">
        <f t="shared" si="66"/>
        <v>8.1765802419550191</v>
      </c>
      <c r="AA104">
        <f t="shared" si="67"/>
        <v>449.71191330752606</v>
      </c>
      <c r="AB104">
        <f t="shared" si="68"/>
        <v>5.9751294924731083E-3</v>
      </c>
      <c r="AC104">
        <f t="shared" si="44"/>
        <v>167.36038963836742</v>
      </c>
      <c r="AD104">
        <f t="shared" si="45"/>
        <v>2.7893398273061236</v>
      </c>
    </row>
    <row r="105" spans="1:30">
      <c r="A105">
        <f t="shared" si="53"/>
        <v>0.85178875638841567</v>
      </c>
      <c r="B105">
        <f t="shared" si="54"/>
        <v>0.47244094488188976</v>
      </c>
      <c r="C105">
        <f t="shared" si="55"/>
        <v>0.18691588785046728</v>
      </c>
      <c r="E105">
        <f t="shared" si="56"/>
        <v>50</v>
      </c>
      <c r="F105">
        <v>30</v>
      </c>
      <c r="G105">
        <v>20</v>
      </c>
      <c r="I105">
        <f t="shared" si="35"/>
        <v>0</v>
      </c>
      <c r="J105" t="e">
        <f t="shared" si="57"/>
        <v>#DIV/0!</v>
      </c>
      <c r="L105" t="e">
        <f t="shared" si="58"/>
        <v>#DIV/0!</v>
      </c>
      <c r="M105" t="e">
        <f t="shared" si="59"/>
        <v>#DIV/0!</v>
      </c>
      <c r="O105">
        <f t="shared" si="36"/>
        <v>7.0929919034901259</v>
      </c>
      <c r="P105">
        <f t="shared" si="37"/>
        <v>4.5242203209551821</v>
      </c>
      <c r="Q105">
        <f t="shared" si="60"/>
        <v>7.0929919034901259</v>
      </c>
      <c r="R105">
        <f t="shared" si="61"/>
        <v>4.5242203209551821</v>
      </c>
      <c r="S105">
        <f t="shared" si="62"/>
        <v>11.617212224445307</v>
      </c>
      <c r="T105">
        <f t="shared" si="63"/>
        <v>906.67019882652278</v>
      </c>
      <c r="U105">
        <f t="shared" si="38"/>
        <v>15.111169980442046</v>
      </c>
      <c r="W105">
        <f t="shared" si="64"/>
        <v>11.084758633980739</v>
      </c>
      <c r="Y105">
        <f t="shared" si="65"/>
        <v>12.692952813001829</v>
      </c>
      <c r="Z105" s="9">
        <f t="shared" si="66"/>
        <v>11.084758633980739</v>
      </c>
      <c r="AA105">
        <f t="shared" si="67"/>
        <v>554.23793169903695</v>
      </c>
      <c r="AB105">
        <f t="shared" si="68"/>
        <v>6.4648016966307991E-3</v>
      </c>
      <c r="AC105">
        <f t="shared" si="44"/>
        <v>154.68378566370578</v>
      </c>
      <c r="AD105">
        <f t="shared" si="45"/>
        <v>2.5780630943950964</v>
      </c>
    </row>
    <row r="106" spans="1:30">
      <c r="A106">
        <f t="shared" si="53"/>
        <v>0.76660988074957404</v>
      </c>
      <c r="B106">
        <f t="shared" si="54"/>
        <v>0.47244094488188976</v>
      </c>
      <c r="C106">
        <f t="shared" si="55"/>
        <v>0.23364485981308411</v>
      </c>
      <c r="E106">
        <f t="shared" si="56"/>
        <v>45</v>
      </c>
      <c r="F106">
        <v>30</v>
      </c>
      <c r="G106">
        <v>25</v>
      </c>
      <c r="I106">
        <f t="shared" si="35"/>
        <v>0</v>
      </c>
      <c r="J106" t="e">
        <f t="shared" si="57"/>
        <v>#DIV/0!</v>
      </c>
      <c r="L106" t="e">
        <f t="shared" si="58"/>
        <v>#DIV/0!</v>
      </c>
      <c r="M106" t="e">
        <f t="shared" si="59"/>
        <v>#DIV/0!</v>
      </c>
      <c r="O106">
        <f t="shared" si="36"/>
        <v>7.0929919034901259</v>
      </c>
      <c r="P106">
        <f t="shared" si="37"/>
        <v>8.7175687477269594</v>
      </c>
      <c r="Q106">
        <f t="shared" si="60"/>
        <v>7.0929919034901259</v>
      </c>
      <c r="R106">
        <f t="shared" si="61"/>
        <v>8.7175687477269594</v>
      </c>
      <c r="S106">
        <f t="shared" si="62"/>
        <v>15.810560651217084</v>
      </c>
      <c r="T106">
        <f t="shared" si="63"/>
        <v>970.93428968960563</v>
      </c>
      <c r="U106">
        <f t="shared" si="38"/>
        <v>16.182238161493427</v>
      </c>
      <c r="W106">
        <f t="shared" si="64"/>
        <v>15.501232389648408</v>
      </c>
      <c r="Y106">
        <f t="shared" si="65"/>
        <v>17.359069988775936</v>
      </c>
      <c r="Z106" s="9">
        <f t="shared" si="66"/>
        <v>15.501232389648408</v>
      </c>
      <c r="AA106">
        <f t="shared" si="67"/>
        <v>697.55545753417834</v>
      </c>
      <c r="AB106">
        <f t="shared" si="68"/>
        <v>7.0928845037624552E-3</v>
      </c>
      <c r="AC106">
        <f t="shared" si="44"/>
        <v>140.98636449945647</v>
      </c>
      <c r="AD106">
        <f t="shared" si="45"/>
        <v>2.349772741657608</v>
      </c>
    </row>
    <row r="107" spans="1:30">
      <c r="A107">
        <f t="shared" si="53"/>
        <v>0.68143100511073251</v>
      </c>
      <c r="B107">
        <f t="shared" si="54"/>
        <v>0.47244094488188976</v>
      </c>
      <c r="C107">
        <f t="shared" si="55"/>
        <v>0.28037383177570091</v>
      </c>
      <c r="E107">
        <f t="shared" si="56"/>
        <v>40</v>
      </c>
      <c r="F107">
        <v>30</v>
      </c>
      <c r="G107">
        <v>30</v>
      </c>
      <c r="I107">
        <f t="shared" si="35"/>
        <v>0</v>
      </c>
      <c r="J107" t="e">
        <f t="shared" si="57"/>
        <v>#DIV/0!</v>
      </c>
      <c r="L107" t="e">
        <f t="shared" si="58"/>
        <v>#DIV/0!</v>
      </c>
      <c r="M107" t="e">
        <f t="shared" si="59"/>
        <v>#DIV/0!</v>
      </c>
      <c r="O107">
        <f t="shared" si="36"/>
        <v>7.0929919034901259</v>
      </c>
      <c r="P107">
        <f t="shared" si="37"/>
        <v>12.888423522860361</v>
      </c>
      <c r="Q107">
        <f t="shared" si="60"/>
        <v>7.0929919034901259</v>
      </c>
      <c r="R107">
        <f t="shared" si="61"/>
        <v>12.888423522860361</v>
      </c>
      <c r="S107">
        <f t="shared" si="62"/>
        <v>19.981415426350488</v>
      </c>
      <c r="T107">
        <f t="shared" si="63"/>
        <v>1054.3299522720743</v>
      </c>
      <c r="U107">
        <f t="shared" si="38"/>
        <v>17.572165871201239</v>
      </c>
      <c r="W107">
        <f t="shared" si="64"/>
        <v>19.453812938394663</v>
      </c>
      <c r="Y107">
        <f t="shared" si="65"/>
        <v>21.676713406825055</v>
      </c>
      <c r="Z107" s="9">
        <f t="shared" si="66"/>
        <v>19.453812938394663</v>
      </c>
      <c r="AA107">
        <f t="shared" si="67"/>
        <v>778.1525175357865</v>
      </c>
      <c r="AB107">
        <f t="shared" si="68"/>
        <v>6.9419171346702477E-3</v>
      </c>
      <c r="AC107">
        <f t="shared" si="44"/>
        <v>144.05242537478108</v>
      </c>
      <c r="AD107">
        <f t="shared" si="45"/>
        <v>2.4008737562463511</v>
      </c>
    </row>
    <row r="108" spans="1:30">
      <c r="A108">
        <f t="shared" si="53"/>
        <v>0.59625212947189099</v>
      </c>
      <c r="B108">
        <f t="shared" si="54"/>
        <v>0.47244094488188976</v>
      </c>
      <c r="C108">
        <f t="shared" si="55"/>
        <v>0.32710280373831774</v>
      </c>
      <c r="E108">
        <f t="shared" si="56"/>
        <v>35</v>
      </c>
      <c r="F108">
        <v>30</v>
      </c>
      <c r="G108">
        <v>35</v>
      </c>
      <c r="I108">
        <f t="shared" si="35"/>
        <v>0</v>
      </c>
      <c r="J108" t="e">
        <f t="shared" si="57"/>
        <v>#DIV/0!</v>
      </c>
      <c r="L108" t="e">
        <f t="shared" si="58"/>
        <v>#DIV/0!</v>
      </c>
      <c r="M108" t="e">
        <f t="shared" si="59"/>
        <v>#DIV/0!</v>
      </c>
      <c r="O108">
        <f t="shared" si="36"/>
        <v>7.0929919034901259</v>
      </c>
      <c r="P108">
        <f t="shared" si="37"/>
        <v>15.236432527404245</v>
      </c>
      <c r="Q108">
        <f t="shared" si="60"/>
        <v>7.0929919034901259</v>
      </c>
      <c r="R108">
        <f t="shared" si="61"/>
        <v>15.236432527404245</v>
      </c>
      <c r="S108">
        <f t="shared" si="62"/>
        <v>22.32942443089437</v>
      </c>
      <c r="T108">
        <f t="shared" si="63"/>
        <v>1181.8205574334168</v>
      </c>
      <c r="U108">
        <f t="shared" si="38"/>
        <v>19.697009290556945</v>
      </c>
      <c r="W108">
        <f t="shared" si="64"/>
        <v>21.345753779292878</v>
      </c>
      <c r="Y108">
        <f t="shared" si="65"/>
        <v>24.15139395219807</v>
      </c>
      <c r="Z108" s="9">
        <f t="shared" si="66"/>
        <v>24.15139395219807</v>
      </c>
      <c r="AA108">
        <f t="shared" si="67"/>
        <v>845.29878832693248</v>
      </c>
      <c r="AB108">
        <f t="shared" si="68"/>
        <v>6.5386279824985426E-3</v>
      </c>
      <c r="AC108">
        <f t="shared" si="44"/>
        <v>152.93728327664846</v>
      </c>
      <c r="AD108">
        <f t="shared" si="45"/>
        <v>2.5489547212774744</v>
      </c>
    </row>
    <row r="109" spans="1:30">
      <c r="A109">
        <f t="shared" si="53"/>
        <v>0.51107325383304936</v>
      </c>
      <c r="B109">
        <f t="shared" si="54"/>
        <v>0.47244094488188976</v>
      </c>
      <c r="C109">
        <f t="shared" si="55"/>
        <v>0.37383177570093457</v>
      </c>
      <c r="E109">
        <f t="shared" si="56"/>
        <v>30</v>
      </c>
      <c r="F109">
        <v>30</v>
      </c>
      <c r="G109">
        <v>40</v>
      </c>
      <c r="I109">
        <f t="shared" si="35"/>
        <v>0</v>
      </c>
      <c r="J109" t="e">
        <f t="shared" si="57"/>
        <v>#DIV/0!</v>
      </c>
      <c r="L109" t="e">
        <f t="shared" si="58"/>
        <v>#DIV/0!</v>
      </c>
      <c r="M109" t="e">
        <f t="shared" si="59"/>
        <v>#DIV/0!</v>
      </c>
      <c r="O109">
        <f t="shared" si="36"/>
        <v>7.0929919034901259</v>
      </c>
      <c r="P109">
        <f t="shared" si="37"/>
        <v>15.009712299078947</v>
      </c>
      <c r="Q109">
        <f t="shared" si="60"/>
        <v>7.0929919034901259</v>
      </c>
      <c r="R109">
        <f t="shared" si="61"/>
        <v>15.009712299078947</v>
      </c>
      <c r="S109">
        <f t="shared" si="62"/>
        <v>22.102704202569072</v>
      </c>
      <c r="T109">
        <f t="shared" si="63"/>
        <v>1381.3507879960441</v>
      </c>
      <c r="U109">
        <f t="shared" si="38"/>
        <v>23.022513133267402</v>
      </c>
      <c r="W109">
        <f t="shared" si="64"/>
        <v>21.01861950705176</v>
      </c>
      <c r="Y109">
        <f t="shared" si="65"/>
        <v>24.893767496607989</v>
      </c>
      <c r="Z109" s="9">
        <f t="shared" si="66"/>
        <v>24.893767496607989</v>
      </c>
      <c r="AA109">
        <f t="shared" si="67"/>
        <v>746.81302489823963</v>
      </c>
      <c r="AB109">
        <f t="shared" si="68"/>
        <v>5.0206305824006302E-3</v>
      </c>
      <c r="AC109">
        <f t="shared" si="44"/>
        <v>199.17816767985485</v>
      </c>
      <c r="AD109">
        <f t="shared" si="45"/>
        <v>3.319636127997581</v>
      </c>
    </row>
    <row r="110" spans="1:30">
      <c r="A110">
        <f t="shared" si="53"/>
        <v>0.42589437819420783</v>
      </c>
      <c r="B110">
        <f t="shared" si="54"/>
        <v>0.47244094488188976</v>
      </c>
      <c r="C110">
        <f t="shared" si="55"/>
        <v>0.42056074766355139</v>
      </c>
      <c r="E110">
        <f t="shared" si="56"/>
        <v>25</v>
      </c>
      <c r="F110">
        <v>30</v>
      </c>
      <c r="G110">
        <v>45</v>
      </c>
      <c r="I110">
        <f t="shared" si="35"/>
        <v>0</v>
      </c>
      <c r="J110" t="e">
        <f t="shared" si="57"/>
        <v>#DIV/0!</v>
      </c>
      <c r="L110" t="e">
        <f t="shared" si="58"/>
        <v>#DIV/0!</v>
      </c>
      <c r="M110" t="e">
        <f t="shared" si="59"/>
        <v>#DIV/0!</v>
      </c>
      <c r="O110">
        <f t="shared" si="36"/>
        <v>7.0929919034901259</v>
      </c>
      <c r="P110">
        <f t="shared" si="37"/>
        <v>12.840764022598147</v>
      </c>
      <c r="Q110">
        <f t="shared" si="60"/>
        <v>7.0929919034901259</v>
      </c>
      <c r="R110">
        <f t="shared" si="61"/>
        <v>12.840764022598147</v>
      </c>
      <c r="S110">
        <f t="shared" si="62"/>
        <v>19.933755926088274</v>
      </c>
      <c r="T110">
        <f t="shared" si="63"/>
        <v>1687.5982782089586</v>
      </c>
      <c r="U110">
        <f t="shared" si="38"/>
        <v>28.126637970149311</v>
      </c>
      <c r="W110">
        <f t="shared" si="64"/>
        <v>19.240829301324826</v>
      </c>
      <c r="Y110">
        <f t="shared" si="65"/>
        <v>25.664017641225023</v>
      </c>
      <c r="Z110" s="9">
        <f t="shared" si="66"/>
        <v>25.664017641225023</v>
      </c>
      <c r="AA110">
        <f t="shared" si="67"/>
        <v>641.60044103062557</v>
      </c>
      <c r="AB110">
        <f t="shared" si="68"/>
        <v>3.664033799558427E-3</v>
      </c>
      <c r="AC110">
        <f t="shared" si="44"/>
        <v>272.92324653787733</v>
      </c>
      <c r="AD110">
        <f t="shared" si="45"/>
        <v>4.5487207756312893</v>
      </c>
    </row>
    <row r="111" spans="1:30">
      <c r="A111">
        <f t="shared" si="53"/>
        <v>0.34071550255536626</v>
      </c>
      <c r="B111">
        <f t="shared" si="54"/>
        <v>0.47244094488188976</v>
      </c>
      <c r="C111">
        <f t="shared" si="55"/>
        <v>0.46728971962616822</v>
      </c>
      <c r="E111">
        <f t="shared" si="56"/>
        <v>20</v>
      </c>
      <c r="F111">
        <v>30</v>
      </c>
      <c r="G111">
        <v>50</v>
      </c>
      <c r="I111">
        <f t="shared" si="35"/>
        <v>0</v>
      </c>
      <c r="J111" t="e">
        <f t="shared" si="57"/>
        <v>#DIV/0!</v>
      </c>
      <c r="L111" t="e">
        <f t="shared" si="58"/>
        <v>#DIV/0!</v>
      </c>
      <c r="M111" t="e">
        <f t="shared" si="59"/>
        <v>#DIV/0!</v>
      </c>
      <c r="O111">
        <f t="shared" si="36"/>
        <v>7.0929919034901259</v>
      </c>
      <c r="P111">
        <f t="shared" si="37"/>
        <v>9.9418665228048066</v>
      </c>
      <c r="Q111">
        <f t="shared" si="60"/>
        <v>7.0929919034901259</v>
      </c>
      <c r="R111">
        <f t="shared" si="61"/>
        <v>9.9418665228048066</v>
      </c>
      <c r="S111">
        <f t="shared" si="62"/>
        <v>17.034858426294932</v>
      </c>
      <c r="T111">
        <f t="shared" si="63"/>
        <v>2161.7491010965073</v>
      </c>
      <c r="U111">
        <f t="shared" si="38"/>
        <v>36.029151684941787</v>
      </c>
      <c r="W111">
        <f t="shared" si="64"/>
        <v>16.896511907100439</v>
      </c>
      <c r="Y111">
        <f t="shared" si="65"/>
        <v>34.531787659972217</v>
      </c>
      <c r="Z111" s="9">
        <f t="shared" si="66"/>
        <v>34.531787659972217</v>
      </c>
      <c r="AA111">
        <f t="shared" si="67"/>
        <v>690.63575319944437</v>
      </c>
      <c r="AB111">
        <f t="shared" si="68"/>
        <v>3.1250425027646018E-3</v>
      </c>
      <c r="AC111">
        <f t="shared" si="44"/>
        <v>319.99564777609885</v>
      </c>
      <c r="AD111">
        <f t="shared" si="45"/>
        <v>5.3332607962683145</v>
      </c>
    </row>
    <row r="112" spans="1:30">
      <c r="A112">
        <f t="shared" si="53"/>
        <v>0.25553662691652468</v>
      </c>
      <c r="B112">
        <f t="shared" si="54"/>
        <v>0.47244094488188976</v>
      </c>
      <c r="C112">
        <f t="shared" si="55"/>
        <v>0.51401869158878499</v>
      </c>
      <c r="E112">
        <f t="shared" si="56"/>
        <v>15</v>
      </c>
      <c r="F112">
        <v>30</v>
      </c>
      <c r="G112">
        <v>55</v>
      </c>
      <c r="I112">
        <f t="shared" si="35"/>
        <v>0</v>
      </c>
      <c r="J112" t="e">
        <f t="shared" si="57"/>
        <v>#DIV/0!</v>
      </c>
      <c r="L112" t="e">
        <f t="shared" si="58"/>
        <v>#DIV/0!</v>
      </c>
      <c r="M112" t="e">
        <f t="shared" si="59"/>
        <v>#DIV/0!</v>
      </c>
      <c r="O112">
        <f t="shared" si="36"/>
        <v>7.0929919034901259</v>
      </c>
      <c r="P112">
        <f t="shared" si="37"/>
        <v>7.2598063775696788</v>
      </c>
      <c r="Q112">
        <f t="shared" si="60"/>
        <v>7.0929919034901259</v>
      </c>
      <c r="R112">
        <f t="shared" si="61"/>
        <v>7.2598063775696788</v>
      </c>
      <c r="S112">
        <f t="shared" si="62"/>
        <v>14.352798281059805</v>
      </c>
      <c r="T112">
        <f t="shared" si="63"/>
        <v>2949.9350991326442</v>
      </c>
      <c r="U112">
        <f t="shared" si="38"/>
        <v>49.165584985544072</v>
      </c>
      <c r="W112">
        <f t="shared" si="64"/>
        <v>14.590814023371808</v>
      </c>
      <c r="Y112">
        <f t="shared" si="65"/>
        <v>44.720709680157768</v>
      </c>
      <c r="Z112" s="9">
        <f t="shared" si="66"/>
        <v>44.720709680157768</v>
      </c>
      <c r="AA112">
        <f t="shared" si="67"/>
        <v>670.81064520236646</v>
      </c>
      <c r="AB112">
        <f t="shared" si="68"/>
        <v>2.2850117940781613E-3</v>
      </c>
      <c r="AC112">
        <f t="shared" si="44"/>
        <v>437.63450262777678</v>
      </c>
      <c r="AD112">
        <f t="shared" si="45"/>
        <v>7.2939083771296129</v>
      </c>
    </row>
    <row r="113" spans="1:30">
      <c r="A113">
        <f t="shared" si="53"/>
        <v>0.17035775127768313</v>
      </c>
      <c r="B113">
        <f t="shared" si="54"/>
        <v>0.47244094488188976</v>
      </c>
      <c r="C113">
        <f t="shared" si="55"/>
        <v>0.56074766355140182</v>
      </c>
      <c r="E113">
        <f t="shared" si="56"/>
        <v>10</v>
      </c>
      <c r="F113">
        <v>30</v>
      </c>
      <c r="G113">
        <v>60</v>
      </c>
      <c r="I113">
        <f t="shared" si="35"/>
        <v>0</v>
      </c>
      <c r="J113" t="e">
        <f t="shared" si="57"/>
        <v>#DIV/0!</v>
      </c>
      <c r="L113" t="e">
        <f t="shared" si="58"/>
        <v>#DIV/0!</v>
      </c>
      <c r="M113" t="e">
        <f t="shared" si="59"/>
        <v>#DIV/0!</v>
      </c>
      <c r="O113">
        <f t="shared" si="36"/>
        <v>7.0929919034901259</v>
      </c>
      <c r="P113">
        <f t="shared" si="37"/>
        <v>5.2106689059150888</v>
      </c>
      <c r="Q113">
        <f t="shared" si="60"/>
        <v>7.0929919034901259</v>
      </c>
      <c r="R113">
        <f t="shared" si="61"/>
        <v>5.2106689059150888</v>
      </c>
      <c r="S113">
        <f t="shared" si="62"/>
        <v>12.303660809405216</v>
      </c>
      <c r="T113">
        <f t="shared" si="63"/>
        <v>4505.641190617569</v>
      </c>
      <c r="U113">
        <f t="shared" si="38"/>
        <v>75.094019843626157</v>
      </c>
      <c r="W113">
        <f t="shared" si="64"/>
        <v>12.616499027405645</v>
      </c>
      <c r="Y113">
        <f t="shared" si="65"/>
        <v>21.427797397378647</v>
      </c>
      <c r="Z113" s="9">
        <f t="shared" si="66"/>
        <v>21.427797397378647</v>
      </c>
      <c r="AA113">
        <f t="shared" si="67"/>
        <v>214.27797397378646</v>
      </c>
      <c r="AB113">
        <f t="shared" si="68"/>
        <v>6.2110271536321431E-4</v>
      </c>
      <c r="AC113">
        <f t="shared" si="44"/>
        <v>1610.0396524835842</v>
      </c>
      <c r="AD113">
        <f t="shared" si="45"/>
        <v>26.833994208059735</v>
      </c>
    </row>
    <row r="114" spans="1:30">
      <c r="A114">
        <f t="shared" si="53"/>
        <v>8.5178875638841564E-2</v>
      </c>
      <c r="B114">
        <f t="shared" si="54"/>
        <v>0.47244094488188976</v>
      </c>
      <c r="C114">
        <f t="shared" si="55"/>
        <v>0.60747663551401865</v>
      </c>
      <c r="E114">
        <f t="shared" si="56"/>
        <v>5</v>
      </c>
      <c r="F114">
        <v>30</v>
      </c>
      <c r="G114">
        <v>65</v>
      </c>
      <c r="I114">
        <f t="shared" si="35"/>
        <v>0</v>
      </c>
      <c r="J114" t="e">
        <f t="shared" si="57"/>
        <v>#DIV/0!</v>
      </c>
      <c r="L114" t="e">
        <f t="shared" si="58"/>
        <v>#DIV/0!</v>
      </c>
      <c r="M114" t="e">
        <f t="shared" si="59"/>
        <v>#DIV/0!</v>
      </c>
      <c r="O114">
        <f t="shared" si="36"/>
        <v>7.0929919034901259</v>
      </c>
      <c r="P114">
        <f t="shared" si="37"/>
        <v>3.8308354487178833</v>
      </c>
      <c r="Q114">
        <f t="shared" si="60"/>
        <v>7.0929919034901259</v>
      </c>
      <c r="R114">
        <f t="shared" si="61"/>
        <v>3.8308354487178833</v>
      </c>
      <c r="S114">
        <f t="shared" si="62"/>
        <v>10.92382735220801</v>
      </c>
      <c r="T114">
        <f t="shared" si="63"/>
        <v>9123.3779446382905</v>
      </c>
      <c r="U114">
        <f t="shared" si="38"/>
        <v>152.05629907730483</v>
      </c>
      <c r="W114">
        <f t="shared" si="64"/>
        <v>11.054824924904018</v>
      </c>
      <c r="Y114">
        <f t="shared" si="65"/>
        <v>12.306681154251407</v>
      </c>
      <c r="Z114" s="9">
        <f t="shared" si="66"/>
        <v>12.306681154251407</v>
      </c>
      <c r="AA114">
        <f t="shared" si="67"/>
        <v>61.533405771257037</v>
      </c>
      <c r="AB114">
        <f t="shared" si="68"/>
        <v>1.5961798989254646E-4</v>
      </c>
      <c r="AC114">
        <f t="shared" si="44"/>
        <v>6264.9579829516206</v>
      </c>
      <c r="AD114">
        <f t="shared" si="45"/>
        <v>104.415966382527</v>
      </c>
    </row>
    <row r="115" spans="1:30">
      <c r="A115">
        <f t="shared" si="53"/>
        <v>0.93696763202725719</v>
      </c>
      <c r="B115">
        <f t="shared" si="54"/>
        <v>0.62992125984251968</v>
      </c>
      <c r="C115">
        <f t="shared" si="55"/>
        <v>4.6728971962616821E-2</v>
      </c>
      <c r="E115">
        <f t="shared" si="56"/>
        <v>55</v>
      </c>
      <c r="F115">
        <v>40</v>
      </c>
      <c r="G115">
        <v>5</v>
      </c>
      <c r="I115">
        <f t="shared" si="35"/>
        <v>0</v>
      </c>
      <c r="J115" t="e">
        <f t="shared" si="57"/>
        <v>#DIV/0!</v>
      </c>
      <c r="L115" t="e">
        <f t="shared" si="58"/>
        <v>#DIV/0!</v>
      </c>
      <c r="M115" t="e">
        <f t="shared" si="59"/>
        <v>#DIV/0!</v>
      </c>
      <c r="O115">
        <f t="shared" si="36"/>
        <v>5.1275767774868068</v>
      </c>
      <c r="P115">
        <f t="shared" si="37"/>
        <v>8.5399999650113093E-2</v>
      </c>
      <c r="Q115">
        <f t="shared" si="60"/>
        <v>5.1275767774868068</v>
      </c>
      <c r="R115">
        <f t="shared" si="61"/>
        <v>8.5399999650113093E-2</v>
      </c>
      <c r="S115">
        <f t="shared" si="62"/>
        <v>5.2129767771369195</v>
      </c>
      <c r="T115">
        <f t="shared" si="63"/>
        <v>874.41685254163315</v>
      </c>
      <c r="U115">
        <f t="shared" si="38"/>
        <v>14.57361420902722</v>
      </c>
      <c r="W115">
        <f t="shared" si="64"/>
        <v>5.8203591930121554</v>
      </c>
      <c r="Y115">
        <f t="shared" si="65"/>
        <v>7.2471999478529714</v>
      </c>
      <c r="Z115" s="9">
        <f t="shared" si="66"/>
        <v>5.8203591930121554</v>
      </c>
      <c r="AA115">
        <f t="shared" si="67"/>
        <v>320.11975561566857</v>
      </c>
      <c r="AB115">
        <f t="shared" si="68"/>
        <v>4.5665190827790057E-3</v>
      </c>
      <c r="AC115">
        <f t="shared" si="44"/>
        <v>218.98517927388994</v>
      </c>
      <c r="AD115">
        <f t="shared" si="45"/>
        <v>3.6497529878981658</v>
      </c>
    </row>
    <row r="116" spans="1:30">
      <c r="A116">
        <f t="shared" si="53"/>
        <v>1.0221465076660987</v>
      </c>
      <c r="B116">
        <f t="shared" si="54"/>
        <v>0.47244094488188976</v>
      </c>
      <c r="C116">
        <f t="shared" si="55"/>
        <v>9.3457943925233641E-2</v>
      </c>
      <c r="E116">
        <f t="shared" si="56"/>
        <v>60</v>
      </c>
      <c r="F116">
        <v>30</v>
      </c>
      <c r="G116">
        <v>10</v>
      </c>
      <c r="I116">
        <f t="shared" si="35"/>
        <v>0</v>
      </c>
      <c r="J116" t="e">
        <f t="shared" si="57"/>
        <v>#DIV/0!</v>
      </c>
      <c r="L116" t="e">
        <f t="shared" si="58"/>
        <v>#DIV/0!</v>
      </c>
      <c r="M116" t="e">
        <f t="shared" si="59"/>
        <v>#DIV/0!</v>
      </c>
      <c r="O116">
        <f t="shared" si="36"/>
        <v>7.0929919034901259</v>
      </c>
      <c r="P116">
        <f t="shared" si="37"/>
        <v>0.46666000598660923</v>
      </c>
      <c r="Q116">
        <f t="shared" si="60"/>
        <v>7.0929919034901259</v>
      </c>
      <c r="R116">
        <f t="shared" si="61"/>
        <v>0.46666000598660923</v>
      </c>
      <c r="S116">
        <f t="shared" si="62"/>
        <v>7.5596519094767354</v>
      </c>
      <c r="T116">
        <f t="shared" si="63"/>
        <v>784.06104739265163</v>
      </c>
      <c r="U116">
        <f t="shared" si="38"/>
        <v>13.06768412321086</v>
      </c>
      <c r="W116">
        <f t="shared" si="64"/>
        <v>7.1632812943397788</v>
      </c>
      <c r="Y116">
        <f t="shared" si="65"/>
        <v>8.4524109407068977</v>
      </c>
      <c r="Z116" s="9">
        <f t="shared" si="66"/>
        <v>7.1632812943397788</v>
      </c>
      <c r="AA116">
        <f t="shared" si="67"/>
        <v>429.79687766038671</v>
      </c>
      <c r="AB116">
        <f t="shared" si="68"/>
        <v>6.2821764149452964E-3</v>
      </c>
      <c r="AC116">
        <f t="shared" si="44"/>
        <v>159.18050273484843</v>
      </c>
      <c r="AD116">
        <f t="shared" si="45"/>
        <v>2.6530083789141403</v>
      </c>
    </row>
    <row r="117" spans="1:30">
      <c r="A117">
        <f t="shared" si="53"/>
        <v>0.93696763202725719</v>
      </c>
      <c r="B117">
        <f t="shared" si="54"/>
        <v>0.47244094488188976</v>
      </c>
      <c r="C117">
        <f t="shared" si="55"/>
        <v>0.14018691588785046</v>
      </c>
      <c r="E117">
        <f t="shared" si="56"/>
        <v>55</v>
      </c>
      <c r="F117">
        <v>30</v>
      </c>
      <c r="G117">
        <v>15</v>
      </c>
      <c r="I117">
        <f t="shared" si="35"/>
        <v>0</v>
      </c>
      <c r="J117" t="e">
        <f t="shared" si="57"/>
        <v>#DIV/0!</v>
      </c>
      <c r="L117" t="e">
        <f t="shared" si="58"/>
        <v>#DIV/0!</v>
      </c>
      <c r="M117" t="e">
        <f t="shared" si="59"/>
        <v>#DIV/0!</v>
      </c>
      <c r="O117">
        <f t="shared" si="36"/>
        <v>7.0929919034901259</v>
      </c>
      <c r="P117">
        <f t="shared" si="37"/>
        <v>1.7286999443540243</v>
      </c>
      <c r="Q117">
        <f t="shared" si="60"/>
        <v>7.0929919034901259</v>
      </c>
      <c r="R117">
        <f t="shared" si="61"/>
        <v>1.7286999443540243</v>
      </c>
      <c r="S117">
        <f t="shared" si="62"/>
        <v>8.8216918478441499</v>
      </c>
      <c r="T117">
        <f t="shared" si="63"/>
        <v>845.41968092754485</v>
      </c>
      <c r="U117">
        <f t="shared" si="38"/>
        <v>14.090328015459081</v>
      </c>
      <c r="W117">
        <f t="shared" si="64"/>
        <v>8.1765802419550191</v>
      </c>
      <c r="Y117">
        <f t="shared" si="65"/>
        <v>9.6034209967958351</v>
      </c>
      <c r="Z117" s="9">
        <f t="shared" si="66"/>
        <v>8.1765802419550191</v>
      </c>
      <c r="AA117">
        <f t="shared" si="67"/>
        <v>449.71191330752606</v>
      </c>
      <c r="AB117">
        <f t="shared" si="68"/>
        <v>5.9751294924731083E-3</v>
      </c>
      <c r="AC117">
        <f t="shared" si="44"/>
        <v>167.36038963836742</v>
      </c>
      <c r="AD117">
        <f t="shared" si="45"/>
        <v>2.7893398273061236</v>
      </c>
    </row>
    <row r="118" spans="1:30">
      <c r="A118">
        <f t="shared" si="53"/>
        <v>0.85178875638841567</v>
      </c>
      <c r="B118">
        <f t="shared" si="54"/>
        <v>0.47244094488188976</v>
      </c>
      <c r="C118">
        <f t="shared" si="55"/>
        <v>0.18691588785046728</v>
      </c>
      <c r="E118">
        <f t="shared" si="56"/>
        <v>50</v>
      </c>
      <c r="F118">
        <v>30</v>
      </c>
      <c r="G118">
        <v>20</v>
      </c>
      <c r="I118">
        <f t="shared" si="35"/>
        <v>0</v>
      </c>
      <c r="J118" t="e">
        <f t="shared" si="57"/>
        <v>#DIV/0!</v>
      </c>
      <c r="L118" t="e">
        <f t="shared" si="58"/>
        <v>#DIV/0!</v>
      </c>
      <c r="M118" t="e">
        <f t="shared" si="59"/>
        <v>#DIV/0!</v>
      </c>
      <c r="O118">
        <f t="shared" si="36"/>
        <v>7.0929919034901259</v>
      </c>
      <c r="P118">
        <f t="shared" si="37"/>
        <v>4.5242203209551821</v>
      </c>
      <c r="Q118">
        <f t="shared" si="60"/>
        <v>7.0929919034901259</v>
      </c>
      <c r="R118">
        <f t="shared" si="61"/>
        <v>4.5242203209551821</v>
      </c>
      <c r="S118">
        <f t="shared" si="62"/>
        <v>11.617212224445307</v>
      </c>
      <c r="T118">
        <f t="shared" si="63"/>
        <v>906.67019882652278</v>
      </c>
      <c r="U118">
        <f t="shared" si="38"/>
        <v>15.111169980442046</v>
      </c>
      <c r="W118">
        <f t="shared" si="64"/>
        <v>11.084758633980739</v>
      </c>
      <c r="Y118">
        <f t="shared" si="65"/>
        <v>12.692952813001829</v>
      </c>
      <c r="Z118" s="9">
        <f t="shared" si="66"/>
        <v>11.084758633980739</v>
      </c>
      <c r="AA118">
        <f t="shared" si="67"/>
        <v>554.23793169903695</v>
      </c>
      <c r="AB118">
        <f t="shared" si="68"/>
        <v>6.4648016966307991E-3</v>
      </c>
      <c r="AC118">
        <f t="shared" si="44"/>
        <v>154.68378566370578</v>
      </c>
      <c r="AD118">
        <f t="shared" si="45"/>
        <v>2.5780630943950964</v>
      </c>
    </row>
    <row r="119" spans="1:30">
      <c r="A119">
        <f t="shared" si="53"/>
        <v>0.76660988074957404</v>
      </c>
      <c r="B119">
        <f t="shared" si="54"/>
        <v>0.47244094488188976</v>
      </c>
      <c r="C119">
        <f t="shared" si="55"/>
        <v>0.23364485981308411</v>
      </c>
      <c r="E119">
        <f t="shared" si="56"/>
        <v>45</v>
      </c>
      <c r="F119">
        <v>30</v>
      </c>
      <c r="G119">
        <v>25</v>
      </c>
      <c r="I119">
        <f t="shared" si="35"/>
        <v>0</v>
      </c>
      <c r="J119" t="e">
        <f t="shared" si="57"/>
        <v>#DIV/0!</v>
      </c>
      <c r="L119" t="e">
        <f t="shared" si="58"/>
        <v>#DIV/0!</v>
      </c>
      <c r="M119" t="e">
        <f t="shared" si="59"/>
        <v>#DIV/0!</v>
      </c>
      <c r="O119">
        <f t="shared" si="36"/>
        <v>7.0929919034901259</v>
      </c>
      <c r="P119">
        <f t="shared" si="37"/>
        <v>8.7175687477269594</v>
      </c>
      <c r="Q119">
        <f t="shared" si="60"/>
        <v>7.0929919034901259</v>
      </c>
      <c r="R119">
        <f t="shared" si="61"/>
        <v>8.7175687477269594</v>
      </c>
      <c r="S119">
        <f t="shared" si="62"/>
        <v>15.810560651217084</v>
      </c>
      <c r="T119">
        <f t="shared" si="63"/>
        <v>970.93428968960563</v>
      </c>
      <c r="U119">
        <f t="shared" si="38"/>
        <v>16.182238161493427</v>
      </c>
      <c r="W119">
        <f t="shared" si="64"/>
        <v>15.501232389648408</v>
      </c>
      <c r="Y119">
        <f t="shared" si="65"/>
        <v>17.359069988775936</v>
      </c>
      <c r="Z119" s="9">
        <f t="shared" si="66"/>
        <v>15.501232389648408</v>
      </c>
      <c r="AA119">
        <f t="shared" si="67"/>
        <v>697.55545753417834</v>
      </c>
      <c r="AB119">
        <f t="shared" si="68"/>
        <v>7.0928845037624552E-3</v>
      </c>
      <c r="AC119">
        <f t="shared" si="44"/>
        <v>140.98636449945647</v>
      </c>
      <c r="AD119">
        <f t="shared" si="45"/>
        <v>2.349772741657608</v>
      </c>
    </row>
    <row r="120" spans="1:30">
      <c r="A120">
        <f t="shared" si="53"/>
        <v>0.68143100511073251</v>
      </c>
      <c r="B120">
        <f t="shared" si="54"/>
        <v>0.47244094488188976</v>
      </c>
      <c r="C120">
        <f t="shared" si="55"/>
        <v>0.28037383177570091</v>
      </c>
      <c r="E120">
        <f t="shared" si="56"/>
        <v>40</v>
      </c>
      <c r="F120">
        <v>30</v>
      </c>
      <c r="G120">
        <v>30</v>
      </c>
      <c r="I120">
        <f t="shared" si="35"/>
        <v>0</v>
      </c>
      <c r="J120" t="e">
        <f t="shared" si="57"/>
        <v>#DIV/0!</v>
      </c>
      <c r="L120" t="e">
        <f t="shared" si="58"/>
        <v>#DIV/0!</v>
      </c>
      <c r="M120" t="e">
        <f t="shared" si="59"/>
        <v>#DIV/0!</v>
      </c>
      <c r="O120">
        <f t="shared" si="36"/>
        <v>7.0929919034901259</v>
      </c>
      <c r="P120">
        <f t="shared" si="37"/>
        <v>12.888423522860361</v>
      </c>
      <c r="Q120">
        <f t="shared" si="60"/>
        <v>7.0929919034901259</v>
      </c>
      <c r="R120">
        <f t="shared" si="61"/>
        <v>12.888423522860361</v>
      </c>
      <c r="S120">
        <f t="shared" si="62"/>
        <v>19.981415426350488</v>
      </c>
      <c r="T120">
        <f t="shared" si="63"/>
        <v>1054.3299522720743</v>
      </c>
      <c r="U120">
        <f t="shared" si="38"/>
        <v>17.572165871201239</v>
      </c>
      <c r="W120">
        <f t="shared" si="64"/>
        <v>19.453812938394663</v>
      </c>
      <c r="Y120">
        <f t="shared" si="65"/>
        <v>21.676713406825055</v>
      </c>
      <c r="Z120" s="9">
        <f t="shared" si="66"/>
        <v>19.453812938394663</v>
      </c>
      <c r="AA120">
        <f t="shared" si="67"/>
        <v>778.1525175357865</v>
      </c>
      <c r="AB120">
        <f t="shared" si="68"/>
        <v>6.9419171346702477E-3</v>
      </c>
      <c r="AC120">
        <f t="shared" si="44"/>
        <v>144.05242537478108</v>
      </c>
      <c r="AD120">
        <f t="shared" si="45"/>
        <v>2.4008737562463511</v>
      </c>
    </row>
    <row r="121" spans="1:30">
      <c r="A121">
        <f t="shared" si="53"/>
        <v>0.59625212947189099</v>
      </c>
      <c r="B121">
        <f t="shared" si="54"/>
        <v>0.47244094488188976</v>
      </c>
      <c r="C121">
        <f t="shared" si="55"/>
        <v>0.32710280373831774</v>
      </c>
      <c r="E121">
        <f t="shared" si="56"/>
        <v>35</v>
      </c>
      <c r="F121">
        <v>30</v>
      </c>
      <c r="G121">
        <v>35</v>
      </c>
      <c r="I121">
        <f t="shared" si="35"/>
        <v>0</v>
      </c>
      <c r="J121" t="e">
        <f t="shared" si="57"/>
        <v>#DIV/0!</v>
      </c>
      <c r="L121" t="e">
        <f t="shared" si="58"/>
        <v>#DIV/0!</v>
      </c>
      <c r="M121" t="e">
        <f t="shared" si="59"/>
        <v>#DIV/0!</v>
      </c>
      <c r="O121">
        <f t="shared" si="36"/>
        <v>7.0929919034901259</v>
      </c>
      <c r="P121">
        <f t="shared" si="37"/>
        <v>15.236432527404245</v>
      </c>
      <c r="Q121">
        <f t="shared" si="60"/>
        <v>7.0929919034901259</v>
      </c>
      <c r="R121">
        <f t="shared" si="61"/>
        <v>15.236432527404245</v>
      </c>
      <c r="S121">
        <f t="shared" si="62"/>
        <v>22.32942443089437</v>
      </c>
      <c r="T121">
        <f t="shared" si="63"/>
        <v>1181.8205574334168</v>
      </c>
      <c r="U121">
        <f t="shared" si="38"/>
        <v>19.697009290556945</v>
      </c>
      <c r="W121">
        <f t="shared" si="64"/>
        <v>21.345753779292878</v>
      </c>
      <c r="Y121">
        <f t="shared" si="65"/>
        <v>24.15139395219807</v>
      </c>
      <c r="Z121" s="9">
        <f t="shared" si="66"/>
        <v>24.15139395219807</v>
      </c>
      <c r="AA121">
        <f t="shared" si="67"/>
        <v>845.29878832693248</v>
      </c>
      <c r="AB121">
        <f t="shared" si="68"/>
        <v>6.5386279824985426E-3</v>
      </c>
      <c r="AC121">
        <f t="shared" si="44"/>
        <v>152.93728327664846</v>
      </c>
      <c r="AD121">
        <f t="shared" si="45"/>
        <v>2.5489547212774744</v>
      </c>
    </row>
    <row r="122" spans="1:30">
      <c r="A122">
        <f t="shared" si="53"/>
        <v>0.51107325383304936</v>
      </c>
      <c r="B122">
        <f t="shared" si="54"/>
        <v>0.47244094488188976</v>
      </c>
      <c r="C122">
        <f t="shared" si="55"/>
        <v>0.37383177570093457</v>
      </c>
      <c r="E122">
        <f t="shared" si="56"/>
        <v>30</v>
      </c>
      <c r="F122">
        <v>30</v>
      </c>
      <c r="G122">
        <v>40</v>
      </c>
      <c r="I122">
        <f t="shared" si="35"/>
        <v>0</v>
      </c>
      <c r="J122" t="e">
        <f t="shared" si="57"/>
        <v>#DIV/0!</v>
      </c>
      <c r="L122" t="e">
        <f t="shared" si="58"/>
        <v>#DIV/0!</v>
      </c>
      <c r="M122" t="e">
        <f t="shared" si="59"/>
        <v>#DIV/0!</v>
      </c>
      <c r="O122">
        <f t="shared" si="36"/>
        <v>7.0929919034901259</v>
      </c>
      <c r="P122">
        <f t="shared" si="37"/>
        <v>15.009712299078947</v>
      </c>
      <c r="Q122">
        <f t="shared" si="60"/>
        <v>7.0929919034901259</v>
      </c>
      <c r="R122">
        <f t="shared" si="61"/>
        <v>15.009712299078947</v>
      </c>
      <c r="S122">
        <f t="shared" si="62"/>
        <v>22.102704202569072</v>
      </c>
      <c r="T122">
        <f t="shared" si="63"/>
        <v>1381.3507879960441</v>
      </c>
      <c r="U122">
        <f t="shared" si="38"/>
        <v>23.022513133267402</v>
      </c>
      <c r="W122">
        <f t="shared" si="64"/>
        <v>21.01861950705176</v>
      </c>
      <c r="Y122">
        <f t="shared" si="65"/>
        <v>24.893767496607989</v>
      </c>
      <c r="Z122" s="9">
        <f t="shared" si="66"/>
        <v>24.893767496607989</v>
      </c>
      <c r="AA122">
        <f t="shared" si="67"/>
        <v>746.81302489823963</v>
      </c>
      <c r="AB122">
        <f t="shared" si="68"/>
        <v>5.0206305824006302E-3</v>
      </c>
      <c r="AC122">
        <f t="shared" si="44"/>
        <v>199.17816767985485</v>
      </c>
      <c r="AD122">
        <f t="shared" si="45"/>
        <v>3.319636127997581</v>
      </c>
    </row>
    <row r="123" spans="1:30">
      <c r="A123">
        <f t="shared" si="53"/>
        <v>0.42589437819420783</v>
      </c>
      <c r="B123">
        <f t="shared" si="54"/>
        <v>0.47244094488188976</v>
      </c>
      <c r="C123">
        <f t="shared" si="55"/>
        <v>0.42056074766355139</v>
      </c>
      <c r="E123">
        <f t="shared" si="56"/>
        <v>25</v>
      </c>
      <c r="F123">
        <v>30</v>
      </c>
      <c r="G123">
        <v>45</v>
      </c>
      <c r="I123">
        <f t="shared" si="35"/>
        <v>0</v>
      </c>
      <c r="J123" t="e">
        <f t="shared" si="57"/>
        <v>#DIV/0!</v>
      </c>
      <c r="L123" t="e">
        <f t="shared" si="58"/>
        <v>#DIV/0!</v>
      </c>
      <c r="M123" t="e">
        <f t="shared" si="59"/>
        <v>#DIV/0!</v>
      </c>
      <c r="O123">
        <f t="shared" si="36"/>
        <v>7.0929919034901259</v>
      </c>
      <c r="P123">
        <f t="shared" si="37"/>
        <v>12.840764022598147</v>
      </c>
      <c r="Q123">
        <f t="shared" si="60"/>
        <v>7.0929919034901259</v>
      </c>
      <c r="R123">
        <f t="shared" si="61"/>
        <v>12.840764022598147</v>
      </c>
      <c r="S123">
        <f t="shared" si="62"/>
        <v>19.933755926088274</v>
      </c>
      <c r="T123">
        <f t="shared" si="63"/>
        <v>1687.5982782089586</v>
      </c>
      <c r="U123">
        <f t="shared" si="38"/>
        <v>28.126637970149311</v>
      </c>
      <c r="W123">
        <f t="shared" si="64"/>
        <v>19.240829301324826</v>
      </c>
      <c r="Y123">
        <f t="shared" si="65"/>
        <v>25.664017641225023</v>
      </c>
      <c r="Z123" s="9">
        <f t="shared" si="66"/>
        <v>25.664017641225023</v>
      </c>
      <c r="AA123">
        <f t="shared" si="67"/>
        <v>641.60044103062557</v>
      </c>
      <c r="AB123">
        <f t="shared" si="68"/>
        <v>3.664033799558427E-3</v>
      </c>
      <c r="AC123">
        <f t="shared" si="44"/>
        <v>272.92324653787733</v>
      </c>
      <c r="AD123">
        <f t="shared" si="45"/>
        <v>4.5487207756312893</v>
      </c>
    </row>
    <row r="124" spans="1:30">
      <c r="A124">
        <f t="shared" si="53"/>
        <v>0.34071550255536626</v>
      </c>
      <c r="B124">
        <f t="shared" si="54"/>
        <v>0.47244094488188976</v>
      </c>
      <c r="C124">
        <f t="shared" si="55"/>
        <v>0.46728971962616822</v>
      </c>
      <c r="E124">
        <f t="shared" si="56"/>
        <v>20</v>
      </c>
      <c r="F124">
        <v>30</v>
      </c>
      <c r="G124">
        <v>50</v>
      </c>
      <c r="I124">
        <f t="shared" si="35"/>
        <v>0</v>
      </c>
      <c r="J124" t="e">
        <f t="shared" si="57"/>
        <v>#DIV/0!</v>
      </c>
      <c r="L124" t="e">
        <f t="shared" si="58"/>
        <v>#DIV/0!</v>
      </c>
      <c r="M124" t="e">
        <f t="shared" si="59"/>
        <v>#DIV/0!</v>
      </c>
      <c r="O124">
        <f t="shared" si="36"/>
        <v>7.0929919034901259</v>
      </c>
      <c r="P124">
        <f t="shared" si="37"/>
        <v>9.9418665228048066</v>
      </c>
      <c r="Q124">
        <f t="shared" si="60"/>
        <v>7.0929919034901259</v>
      </c>
      <c r="R124">
        <f t="shared" si="61"/>
        <v>9.9418665228048066</v>
      </c>
      <c r="S124">
        <f t="shared" si="62"/>
        <v>17.034858426294932</v>
      </c>
      <c r="T124">
        <f t="shared" si="63"/>
        <v>2161.7491010965073</v>
      </c>
      <c r="U124">
        <f t="shared" si="38"/>
        <v>36.029151684941787</v>
      </c>
      <c r="W124">
        <f t="shared" si="64"/>
        <v>16.896511907100439</v>
      </c>
      <c r="Y124">
        <f t="shared" si="65"/>
        <v>34.531787659972217</v>
      </c>
      <c r="Z124" s="9">
        <f t="shared" si="66"/>
        <v>34.531787659972217</v>
      </c>
      <c r="AA124">
        <f t="shared" si="67"/>
        <v>690.63575319944437</v>
      </c>
      <c r="AB124">
        <f t="shared" si="68"/>
        <v>3.1250425027646018E-3</v>
      </c>
      <c r="AC124">
        <f t="shared" si="44"/>
        <v>319.99564777609885</v>
      </c>
      <c r="AD124">
        <f t="shared" si="45"/>
        <v>5.3332607962683145</v>
      </c>
    </row>
    <row r="125" spans="1:30">
      <c r="A125">
        <f t="shared" si="53"/>
        <v>0.25553662691652468</v>
      </c>
      <c r="B125">
        <f t="shared" si="54"/>
        <v>0.47244094488188976</v>
      </c>
      <c r="C125">
        <f t="shared" si="55"/>
        <v>0.51401869158878499</v>
      </c>
      <c r="E125">
        <f t="shared" si="56"/>
        <v>15</v>
      </c>
      <c r="F125">
        <v>30</v>
      </c>
      <c r="G125">
        <v>55</v>
      </c>
      <c r="I125">
        <f t="shared" si="35"/>
        <v>0</v>
      </c>
      <c r="J125" t="e">
        <f t="shared" si="57"/>
        <v>#DIV/0!</v>
      </c>
      <c r="L125" t="e">
        <f t="shared" si="58"/>
        <v>#DIV/0!</v>
      </c>
      <c r="M125" t="e">
        <f t="shared" si="59"/>
        <v>#DIV/0!</v>
      </c>
      <c r="O125">
        <f t="shared" si="36"/>
        <v>7.0929919034901259</v>
      </c>
      <c r="P125">
        <f t="shared" si="37"/>
        <v>7.2598063775696788</v>
      </c>
      <c r="Q125">
        <f t="shared" si="60"/>
        <v>7.0929919034901259</v>
      </c>
      <c r="R125">
        <f t="shared" si="61"/>
        <v>7.2598063775696788</v>
      </c>
      <c r="S125">
        <f t="shared" si="62"/>
        <v>14.352798281059805</v>
      </c>
      <c r="T125">
        <f t="shared" si="63"/>
        <v>2949.9350991326442</v>
      </c>
      <c r="U125">
        <f t="shared" si="38"/>
        <v>49.165584985544072</v>
      </c>
      <c r="W125">
        <f t="shared" si="64"/>
        <v>14.590814023371808</v>
      </c>
      <c r="Y125">
        <f t="shared" si="65"/>
        <v>44.720709680157768</v>
      </c>
      <c r="Z125" s="9">
        <f t="shared" si="66"/>
        <v>44.720709680157768</v>
      </c>
      <c r="AA125">
        <f t="shared" si="67"/>
        <v>670.81064520236646</v>
      </c>
      <c r="AB125">
        <f t="shared" si="68"/>
        <v>2.2850117940781613E-3</v>
      </c>
      <c r="AC125">
        <f t="shared" si="44"/>
        <v>437.63450262777678</v>
      </c>
      <c r="AD125">
        <f t="shared" si="45"/>
        <v>7.2939083771296129</v>
      </c>
    </row>
    <row r="126" spans="1:30">
      <c r="A126">
        <f t="shared" si="53"/>
        <v>0.17035775127768313</v>
      </c>
      <c r="B126">
        <f t="shared" si="54"/>
        <v>0.47244094488188976</v>
      </c>
      <c r="C126">
        <f t="shared" si="55"/>
        <v>0.56074766355140182</v>
      </c>
      <c r="E126">
        <f t="shared" si="56"/>
        <v>10</v>
      </c>
      <c r="F126">
        <v>30</v>
      </c>
      <c r="G126">
        <v>60</v>
      </c>
      <c r="I126">
        <f t="shared" si="35"/>
        <v>0</v>
      </c>
      <c r="J126" t="e">
        <f t="shared" si="57"/>
        <v>#DIV/0!</v>
      </c>
      <c r="L126" t="e">
        <f t="shared" si="58"/>
        <v>#DIV/0!</v>
      </c>
      <c r="M126" t="e">
        <f t="shared" si="59"/>
        <v>#DIV/0!</v>
      </c>
      <c r="O126">
        <f t="shared" si="36"/>
        <v>7.0929919034901259</v>
      </c>
      <c r="P126">
        <f t="shared" si="37"/>
        <v>5.2106689059150888</v>
      </c>
      <c r="Q126">
        <f t="shared" si="60"/>
        <v>7.0929919034901259</v>
      </c>
      <c r="R126">
        <f t="shared" si="61"/>
        <v>5.2106689059150888</v>
      </c>
      <c r="S126">
        <f t="shared" si="62"/>
        <v>12.303660809405216</v>
      </c>
      <c r="T126">
        <f t="shared" si="63"/>
        <v>4505.641190617569</v>
      </c>
      <c r="U126">
        <f t="shared" si="38"/>
        <v>75.094019843626157</v>
      </c>
      <c r="W126">
        <f t="shared" si="64"/>
        <v>12.616499027405645</v>
      </c>
      <c r="Y126">
        <f t="shared" si="65"/>
        <v>21.427797397378647</v>
      </c>
      <c r="Z126" s="9">
        <f t="shared" si="66"/>
        <v>21.427797397378647</v>
      </c>
      <c r="AA126">
        <f t="shared" si="67"/>
        <v>214.27797397378646</v>
      </c>
      <c r="AB126">
        <f t="shared" si="68"/>
        <v>6.2110271536321431E-4</v>
      </c>
      <c r="AC126">
        <f t="shared" si="44"/>
        <v>1610.0396524835842</v>
      </c>
      <c r="AD126">
        <f t="shared" si="45"/>
        <v>26.833994208059735</v>
      </c>
    </row>
    <row r="127" spans="1:30">
      <c r="A127">
        <f t="shared" si="53"/>
        <v>8.5178875638841564E-2</v>
      </c>
      <c r="B127">
        <f t="shared" si="54"/>
        <v>0.47244094488188976</v>
      </c>
      <c r="C127">
        <f t="shared" si="55"/>
        <v>0.60747663551401865</v>
      </c>
      <c r="E127">
        <f t="shared" si="56"/>
        <v>5</v>
      </c>
      <c r="F127">
        <v>30</v>
      </c>
      <c r="G127">
        <v>65</v>
      </c>
      <c r="I127">
        <f t="shared" si="35"/>
        <v>0</v>
      </c>
      <c r="J127" t="e">
        <f t="shared" si="57"/>
        <v>#DIV/0!</v>
      </c>
      <c r="L127" t="e">
        <f t="shared" si="58"/>
        <v>#DIV/0!</v>
      </c>
      <c r="M127" t="e">
        <f t="shared" si="59"/>
        <v>#DIV/0!</v>
      </c>
      <c r="O127">
        <f t="shared" si="36"/>
        <v>7.0929919034901259</v>
      </c>
      <c r="P127">
        <f t="shared" si="37"/>
        <v>3.8308354487178833</v>
      </c>
      <c r="Q127">
        <f t="shared" si="60"/>
        <v>7.0929919034901259</v>
      </c>
      <c r="R127">
        <f t="shared" si="61"/>
        <v>3.8308354487178833</v>
      </c>
      <c r="S127">
        <f t="shared" si="62"/>
        <v>10.92382735220801</v>
      </c>
      <c r="T127">
        <f t="shared" si="63"/>
        <v>9123.3779446382905</v>
      </c>
      <c r="U127">
        <f t="shared" si="38"/>
        <v>152.05629907730483</v>
      </c>
      <c r="W127">
        <f t="shared" si="64"/>
        <v>11.054824924904018</v>
      </c>
      <c r="Y127">
        <f t="shared" si="65"/>
        <v>12.306681154251407</v>
      </c>
      <c r="Z127" s="9">
        <f t="shared" si="66"/>
        <v>12.306681154251407</v>
      </c>
      <c r="AA127">
        <f t="shared" si="67"/>
        <v>61.533405771257037</v>
      </c>
      <c r="AB127">
        <f t="shared" si="68"/>
        <v>1.5961798989254646E-4</v>
      </c>
      <c r="AC127">
        <f t="shared" si="44"/>
        <v>6264.9579829516206</v>
      </c>
      <c r="AD127">
        <f t="shared" si="45"/>
        <v>104.415966382527</v>
      </c>
    </row>
    <row r="128" spans="1:30">
      <c r="A128">
        <f t="shared" si="53"/>
        <v>0.93696763202725719</v>
      </c>
      <c r="B128">
        <f t="shared" si="54"/>
        <v>0.62992125984251968</v>
      </c>
      <c r="C128">
        <f t="shared" si="55"/>
        <v>4.6728971962616821E-2</v>
      </c>
      <c r="E128">
        <f t="shared" si="56"/>
        <v>55</v>
      </c>
      <c r="F128">
        <v>40</v>
      </c>
      <c r="G128">
        <v>5</v>
      </c>
      <c r="I128">
        <f t="shared" si="35"/>
        <v>0</v>
      </c>
      <c r="J128" t="e">
        <f t="shared" si="57"/>
        <v>#DIV/0!</v>
      </c>
      <c r="L128" t="e">
        <f t="shared" si="58"/>
        <v>#DIV/0!</v>
      </c>
      <c r="M128" t="e">
        <f t="shared" si="59"/>
        <v>#DIV/0!</v>
      </c>
      <c r="O128">
        <f t="shared" si="36"/>
        <v>5.1275767774868068</v>
      </c>
      <c r="P128">
        <f t="shared" si="37"/>
        <v>8.5399999650113093E-2</v>
      </c>
      <c r="Q128">
        <f t="shared" si="60"/>
        <v>5.1275767774868068</v>
      </c>
      <c r="R128">
        <f t="shared" si="61"/>
        <v>8.5399999650113093E-2</v>
      </c>
      <c r="S128">
        <f t="shared" si="62"/>
        <v>5.2129767771369195</v>
      </c>
      <c r="T128">
        <f t="shared" si="63"/>
        <v>874.41685254163315</v>
      </c>
      <c r="U128">
        <f t="shared" si="38"/>
        <v>14.57361420902722</v>
      </c>
      <c r="W128">
        <f t="shared" si="64"/>
        <v>5.8203591930121554</v>
      </c>
      <c r="Y128">
        <f t="shared" si="65"/>
        <v>7.2471999478529714</v>
      </c>
      <c r="Z128" s="9">
        <f t="shared" si="66"/>
        <v>5.8203591930121554</v>
      </c>
      <c r="AA128">
        <f t="shared" si="67"/>
        <v>320.11975561566857</v>
      </c>
      <c r="AB128">
        <f t="shared" si="68"/>
        <v>4.5665190827790057E-3</v>
      </c>
      <c r="AC128">
        <f t="shared" si="44"/>
        <v>218.98517927388994</v>
      </c>
      <c r="AD128">
        <f t="shared" si="45"/>
        <v>3.6497529878981658</v>
      </c>
    </row>
    <row r="129" spans="1:30">
      <c r="A129">
        <f t="shared" si="53"/>
        <v>1.0221465076660987</v>
      </c>
      <c r="B129">
        <f t="shared" si="54"/>
        <v>0.47244094488188976</v>
      </c>
      <c r="C129">
        <f t="shared" si="55"/>
        <v>9.3457943925233641E-2</v>
      </c>
      <c r="E129">
        <f t="shared" si="56"/>
        <v>60</v>
      </c>
      <c r="F129">
        <v>30</v>
      </c>
      <c r="G129">
        <v>10</v>
      </c>
      <c r="I129">
        <f t="shared" si="35"/>
        <v>0</v>
      </c>
      <c r="J129" t="e">
        <f t="shared" si="57"/>
        <v>#DIV/0!</v>
      </c>
      <c r="L129" t="e">
        <f t="shared" si="58"/>
        <v>#DIV/0!</v>
      </c>
      <c r="M129" t="e">
        <f t="shared" si="59"/>
        <v>#DIV/0!</v>
      </c>
      <c r="O129">
        <f t="shared" si="36"/>
        <v>7.0929919034901259</v>
      </c>
      <c r="P129">
        <f t="shared" si="37"/>
        <v>0.46666000598660923</v>
      </c>
      <c r="Q129">
        <f t="shared" si="60"/>
        <v>7.0929919034901259</v>
      </c>
      <c r="R129">
        <f t="shared" si="61"/>
        <v>0.46666000598660923</v>
      </c>
      <c r="S129">
        <f t="shared" si="62"/>
        <v>7.5596519094767354</v>
      </c>
      <c r="T129">
        <f t="shared" si="63"/>
        <v>784.06104739265163</v>
      </c>
      <c r="U129">
        <f t="shared" si="38"/>
        <v>13.06768412321086</v>
      </c>
      <c r="W129">
        <f t="shared" si="64"/>
        <v>7.1632812943397788</v>
      </c>
      <c r="Y129">
        <f t="shared" si="65"/>
        <v>8.4524109407068977</v>
      </c>
      <c r="Z129" s="9">
        <f t="shared" si="66"/>
        <v>7.1632812943397788</v>
      </c>
      <c r="AA129">
        <f t="shared" si="67"/>
        <v>429.79687766038671</v>
      </c>
      <c r="AB129">
        <f t="shared" si="68"/>
        <v>6.2821764149452964E-3</v>
      </c>
      <c r="AC129">
        <f t="shared" si="44"/>
        <v>159.18050273484843</v>
      </c>
      <c r="AD129">
        <f t="shared" si="45"/>
        <v>2.6530083789141403</v>
      </c>
    </row>
    <row r="130" spans="1:30">
      <c r="A130">
        <f t="shared" si="53"/>
        <v>0.93696763202725719</v>
      </c>
      <c r="B130">
        <f t="shared" si="54"/>
        <v>0.47244094488188976</v>
      </c>
      <c r="C130">
        <f t="shared" si="55"/>
        <v>0.14018691588785046</v>
      </c>
      <c r="E130">
        <f t="shared" si="56"/>
        <v>55</v>
      </c>
      <c r="F130">
        <v>30</v>
      </c>
      <c r="G130">
        <v>15</v>
      </c>
      <c r="I130">
        <f t="shared" si="35"/>
        <v>0</v>
      </c>
      <c r="J130" t="e">
        <f t="shared" si="57"/>
        <v>#DIV/0!</v>
      </c>
      <c r="L130" t="e">
        <f t="shared" si="58"/>
        <v>#DIV/0!</v>
      </c>
      <c r="M130" t="e">
        <f t="shared" si="59"/>
        <v>#DIV/0!</v>
      </c>
      <c r="O130">
        <f t="shared" si="36"/>
        <v>7.0929919034901259</v>
      </c>
      <c r="P130">
        <f t="shared" si="37"/>
        <v>1.7286999443540243</v>
      </c>
      <c r="Q130">
        <f t="shared" si="60"/>
        <v>7.0929919034901259</v>
      </c>
      <c r="R130">
        <f t="shared" si="61"/>
        <v>1.7286999443540243</v>
      </c>
      <c r="S130">
        <f t="shared" si="62"/>
        <v>8.8216918478441499</v>
      </c>
      <c r="T130">
        <f t="shared" si="63"/>
        <v>845.41968092754485</v>
      </c>
      <c r="U130">
        <f t="shared" si="38"/>
        <v>14.090328015459081</v>
      </c>
      <c r="W130">
        <f t="shared" si="64"/>
        <v>8.1765802419550191</v>
      </c>
      <c r="Y130">
        <f t="shared" si="65"/>
        <v>9.6034209967958351</v>
      </c>
      <c r="Z130" s="9">
        <f t="shared" si="66"/>
        <v>8.1765802419550191</v>
      </c>
      <c r="AA130">
        <f t="shared" si="67"/>
        <v>449.71191330752606</v>
      </c>
      <c r="AB130">
        <f t="shared" si="68"/>
        <v>5.9751294924731083E-3</v>
      </c>
      <c r="AC130">
        <f t="shared" si="44"/>
        <v>167.36038963836742</v>
      </c>
      <c r="AD130">
        <f t="shared" si="45"/>
        <v>2.7893398273061236</v>
      </c>
    </row>
    <row r="131" spans="1:30">
      <c r="A131">
        <f t="shared" si="53"/>
        <v>0.85178875638841567</v>
      </c>
      <c r="B131">
        <f t="shared" si="54"/>
        <v>0.47244094488188976</v>
      </c>
      <c r="C131">
        <f t="shared" si="55"/>
        <v>0.18691588785046728</v>
      </c>
      <c r="E131">
        <f t="shared" si="56"/>
        <v>50</v>
      </c>
      <c r="F131">
        <v>30</v>
      </c>
      <c r="G131">
        <v>20</v>
      </c>
      <c r="I131">
        <f t="shared" si="35"/>
        <v>0</v>
      </c>
      <c r="J131" t="e">
        <f t="shared" si="57"/>
        <v>#DIV/0!</v>
      </c>
      <c r="L131" t="e">
        <f t="shared" si="58"/>
        <v>#DIV/0!</v>
      </c>
      <c r="M131" t="e">
        <f t="shared" si="59"/>
        <v>#DIV/0!</v>
      </c>
      <c r="O131">
        <f t="shared" si="36"/>
        <v>7.0929919034901259</v>
      </c>
      <c r="P131">
        <f t="shared" si="37"/>
        <v>4.5242203209551821</v>
      </c>
      <c r="Q131">
        <f t="shared" si="60"/>
        <v>7.0929919034901259</v>
      </c>
      <c r="R131">
        <f t="shared" si="61"/>
        <v>4.5242203209551821</v>
      </c>
      <c r="S131">
        <f t="shared" si="62"/>
        <v>11.617212224445307</v>
      </c>
      <c r="T131">
        <f t="shared" si="63"/>
        <v>906.67019882652278</v>
      </c>
      <c r="U131">
        <f t="shared" si="38"/>
        <v>15.111169980442046</v>
      </c>
      <c r="W131">
        <f t="shared" si="64"/>
        <v>11.084758633980739</v>
      </c>
      <c r="Y131">
        <f t="shared" si="65"/>
        <v>12.692952813001829</v>
      </c>
      <c r="Z131" s="9">
        <f t="shared" si="66"/>
        <v>11.084758633980739</v>
      </c>
      <c r="AA131">
        <f t="shared" si="67"/>
        <v>554.23793169903695</v>
      </c>
      <c r="AB131">
        <f t="shared" si="68"/>
        <v>6.4648016966307991E-3</v>
      </c>
      <c r="AC131">
        <f t="shared" si="44"/>
        <v>154.68378566370578</v>
      </c>
      <c r="AD131">
        <f t="shared" si="45"/>
        <v>2.5780630943950964</v>
      </c>
    </row>
    <row r="132" spans="1:30">
      <c r="A132">
        <f t="shared" si="53"/>
        <v>0.76660988074957404</v>
      </c>
      <c r="B132">
        <f t="shared" si="54"/>
        <v>0.47244094488188976</v>
      </c>
      <c r="C132">
        <f t="shared" si="55"/>
        <v>0.23364485981308411</v>
      </c>
      <c r="E132">
        <f t="shared" si="56"/>
        <v>45</v>
      </c>
      <c r="F132">
        <v>30</v>
      </c>
      <c r="G132">
        <v>25</v>
      </c>
      <c r="I132">
        <f t="shared" ref="I132:I176" si="69">H132/60</f>
        <v>0</v>
      </c>
      <c r="J132" t="e">
        <f t="shared" si="57"/>
        <v>#DIV/0!</v>
      </c>
      <c r="L132" t="e">
        <f t="shared" si="58"/>
        <v>#DIV/0!</v>
      </c>
      <c r="M132" t="e">
        <f t="shared" si="59"/>
        <v>#DIV/0!</v>
      </c>
      <c r="O132">
        <f t="shared" ref="O132:O176" si="70">(-0.0426081493584968+0.0447085498764833*F132^(0.5)+0.000882635994217492*F132+-0.00135640497689789*F132^(1.5)+0.0000863726742343394*F132^2)/(1+-0.543289130868132*F132^(0.5)+0.108691551874143*F132+-0.00934404638076721*F132^(1.5)+0.000291267840703249*F132^2)</f>
        <v>7.0929919034901259</v>
      </c>
      <c r="P132">
        <f t="shared" ref="P132:P176" si="71">(8.38079978776094E-12+0.00875045445894009*G132+-0.000542659485512226*G132^2+0.00013016054180278*G132^3+-2.37748383168755E-06*G132^4+-1.04465938816921E-07*G132^5+4.38513923648865E-09*G132^6+-6.44850744978172E-11*G132^7+4.37098784808473E-13*G132^8+-1.15082085584729E-15*G132^9)/(1+-0.131250087698934*G132+0.00879799437475077*G132^2+-0.000369150693507672*G132^3+0.0000104721425663883*G132^4+-0.0000002043706662557*G132^5+2.706988333042E-09*G132^6+-2.30678157052159E-11*G132^7+1.12348816431769E-13*G132^8+-2.33307317855799E-16*G132^9)</f>
        <v>8.7175687477269594</v>
      </c>
      <c r="Q132">
        <f t="shared" si="60"/>
        <v>7.0929919034901259</v>
      </c>
      <c r="R132">
        <f t="shared" si="61"/>
        <v>8.7175687477269594</v>
      </c>
      <c r="S132">
        <f t="shared" si="62"/>
        <v>15.810560651217084</v>
      </c>
      <c r="T132">
        <f t="shared" si="63"/>
        <v>970.93428968960563</v>
      </c>
      <c r="U132">
        <f t="shared" ref="U132:U176" si="72">T132/60</f>
        <v>16.182238161493427</v>
      </c>
      <c r="W132">
        <f t="shared" si="64"/>
        <v>15.501232389648408</v>
      </c>
      <c r="Y132">
        <f t="shared" si="65"/>
        <v>17.359069988775936</v>
      </c>
      <c r="Z132" s="9">
        <f t="shared" si="66"/>
        <v>15.501232389648408</v>
      </c>
      <c r="AA132">
        <f t="shared" si="67"/>
        <v>697.55545753417834</v>
      </c>
      <c r="AB132">
        <f t="shared" si="68"/>
        <v>7.0928845037624552E-3</v>
      </c>
      <c r="AC132">
        <f t="shared" ref="AC132:AC176" si="73">1/AB132</f>
        <v>140.98636449945647</v>
      </c>
      <c r="AD132">
        <f t="shared" ref="AD132:AD176" si="74">AC132/60</f>
        <v>2.349772741657608</v>
      </c>
    </row>
    <row r="133" spans="1:30">
      <c r="A133">
        <f t="shared" si="53"/>
        <v>0.68143100511073251</v>
      </c>
      <c r="B133">
        <f t="shared" si="54"/>
        <v>0.47244094488188976</v>
      </c>
      <c r="C133">
        <f t="shared" si="55"/>
        <v>0.28037383177570091</v>
      </c>
      <c r="E133">
        <f t="shared" si="56"/>
        <v>40</v>
      </c>
      <c r="F133">
        <v>30</v>
      </c>
      <c r="G133">
        <v>30</v>
      </c>
      <c r="I133">
        <f t="shared" si="69"/>
        <v>0</v>
      </c>
      <c r="J133" t="e">
        <f t="shared" si="57"/>
        <v>#DIV/0!</v>
      </c>
      <c r="L133" t="e">
        <f t="shared" si="58"/>
        <v>#DIV/0!</v>
      </c>
      <c r="M133" t="e">
        <f t="shared" si="59"/>
        <v>#DIV/0!</v>
      </c>
      <c r="O133">
        <f t="shared" si="70"/>
        <v>7.0929919034901259</v>
      </c>
      <c r="P133">
        <f t="shared" si="71"/>
        <v>12.888423522860361</v>
      </c>
      <c r="Q133">
        <f t="shared" si="60"/>
        <v>7.0929919034901259</v>
      </c>
      <c r="R133">
        <f t="shared" si="61"/>
        <v>12.888423522860361</v>
      </c>
      <c r="S133">
        <f t="shared" si="62"/>
        <v>19.981415426350488</v>
      </c>
      <c r="T133">
        <f t="shared" si="63"/>
        <v>1054.3299522720743</v>
      </c>
      <c r="U133">
        <f t="shared" si="72"/>
        <v>17.572165871201239</v>
      </c>
      <c r="W133">
        <f t="shared" si="64"/>
        <v>19.453812938394663</v>
      </c>
      <c r="Y133">
        <f t="shared" si="65"/>
        <v>21.676713406825055</v>
      </c>
      <c r="Z133" s="9">
        <f t="shared" si="66"/>
        <v>19.453812938394663</v>
      </c>
      <c r="AA133">
        <f t="shared" si="67"/>
        <v>778.1525175357865</v>
      </c>
      <c r="AB133">
        <f t="shared" si="68"/>
        <v>6.9419171346702477E-3</v>
      </c>
      <c r="AC133">
        <f t="shared" si="73"/>
        <v>144.05242537478108</v>
      </c>
      <c r="AD133">
        <f t="shared" si="74"/>
        <v>2.4008737562463511</v>
      </c>
    </row>
    <row r="134" spans="1:30">
      <c r="A134">
        <f t="shared" si="53"/>
        <v>0.59625212947189099</v>
      </c>
      <c r="B134">
        <f t="shared" si="54"/>
        <v>0.47244094488188976</v>
      </c>
      <c r="C134">
        <f t="shared" si="55"/>
        <v>0.32710280373831774</v>
      </c>
      <c r="E134">
        <f t="shared" si="56"/>
        <v>35</v>
      </c>
      <c r="F134">
        <v>30</v>
      </c>
      <c r="G134">
        <v>35</v>
      </c>
      <c r="I134">
        <f t="shared" si="69"/>
        <v>0</v>
      </c>
      <c r="J134" t="e">
        <f t="shared" si="57"/>
        <v>#DIV/0!</v>
      </c>
      <c r="L134" t="e">
        <f t="shared" si="58"/>
        <v>#DIV/0!</v>
      </c>
      <c r="M134" t="e">
        <f t="shared" si="59"/>
        <v>#DIV/0!</v>
      </c>
      <c r="O134">
        <f t="shared" si="70"/>
        <v>7.0929919034901259</v>
      </c>
      <c r="P134">
        <f t="shared" si="71"/>
        <v>15.236432527404245</v>
      </c>
      <c r="Q134">
        <f t="shared" si="60"/>
        <v>7.0929919034901259</v>
      </c>
      <c r="R134">
        <f t="shared" si="61"/>
        <v>15.236432527404245</v>
      </c>
      <c r="S134">
        <f t="shared" si="62"/>
        <v>22.32942443089437</v>
      </c>
      <c r="T134">
        <f t="shared" si="63"/>
        <v>1181.8205574334168</v>
      </c>
      <c r="U134">
        <f t="shared" si="72"/>
        <v>19.697009290556945</v>
      </c>
      <c r="W134">
        <f t="shared" si="64"/>
        <v>21.345753779292878</v>
      </c>
      <c r="Y134">
        <f t="shared" si="65"/>
        <v>24.15139395219807</v>
      </c>
      <c r="Z134" s="9">
        <f t="shared" si="66"/>
        <v>24.15139395219807</v>
      </c>
      <c r="AA134">
        <f t="shared" si="67"/>
        <v>845.29878832693248</v>
      </c>
      <c r="AB134">
        <f t="shared" si="68"/>
        <v>6.5386279824985426E-3</v>
      </c>
      <c r="AC134">
        <f t="shared" si="73"/>
        <v>152.93728327664846</v>
      </c>
      <c r="AD134">
        <f t="shared" si="74"/>
        <v>2.5489547212774744</v>
      </c>
    </row>
    <row r="135" spans="1:30">
      <c r="A135">
        <f t="shared" si="53"/>
        <v>0.51107325383304936</v>
      </c>
      <c r="B135">
        <f t="shared" si="54"/>
        <v>0.47244094488188976</v>
      </c>
      <c r="C135">
        <f t="shared" si="55"/>
        <v>0.37383177570093457</v>
      </c>
      <c r="E135">
        <f t="shared" si="56"/>
        <v>30</v>
      </c>
      <c r="F135">
        <v>30</v>
      </c>
      <c r="G135">
        <v>40</v>
      </c>
      <c r="I135">
        <f t="shared" si="69"/>
        <v>0</v>
      </c>
      <c r="J135" t="e">
        <f t="shared" si="57"/>
        <v>#DIV/0!</v>
      </c>
      <c r="L135" t="e">
        <f t="shared" si="58"/>
        <v>#DIV/0!</v>
      </c>
      <c r="M135" t="e">
        <f t="shared" si="59"/>
        <v>#DIV/0!</v>
      </c>
      <c r="O135">
        <f t="shared" si="70"/>
        <v>7.0929919034901259</v>
      </c>
      <c r="P135">
        <f t="shared" si="71"/>
        <v>15.009712299078947</v>
      </c>
      <c r="Q135">
        <f t="shared" si="60"/>
        <v>7.0929919034901259</v>
      </c>
      <c r="R135">
        <f t="shared" si="61"/>
        <v>15.009712299078947</v>
      </c>
      <c r="S135">
        <f t="shared" si="62"/>
        <v>22.102704202569072</v>
      </c>
      <c r="T135">
        <f t="shared" si="63"/>
        <v>1381.3507879960441</v>
      </c>
      <c r="U135">
        <f t="shared" si="72"/>
        <v>23.022513133267402</v>
      </c>
      <c r="W135">
        <f t="shared" si="64"/>
        <v>21.01861950705176</v>
      </c>
      <c r="Y135">
        <f t="shared" si="65"/>
        <v>24.893767496607989</v>
      </c>
      <c r="Z135" s="9">
        <f t="shared" si="66"/>
        <v>24.893767496607989</v>
      </c>
      <c r="AA135">
        <f t="shared" si="67"/>
        <v>746.81302489823963</v>
      </c>
      <c r="AB135">
        <f t="shared" si="68"/>
        <v>5.0206305824006302E-3</v>
      </c>
      <c r="AC135">
        <f t="shared" si="73"/>
        <v>199.17816767985485</v>
      </c>
      <c r="AD135">
        <f t="shared" si="74"/>
        <v>3.319636127997581</v>
      </c>
    </row>
    <row r="136" spans="1:30">
      <c r="A136">
        <f t="shared" si="53"/>
        <v>0.42589437819420783</v>
      </c>
      <c r="B136">
        <f t="shared" si="54"/>
        <v>0.47244094488188976</v>
      </c>
      <c r="C136">
        <f t="shared" si="55"/>
        <v>0.42056074766355139</v>
      </c>
      <c r="E136">
        <f t="shared" si="56"/>
        <v>25</v>
      </c>
      <c r="F136">
        <v>30</v>
      </c>
      <c r="G136">
        <v>45</v>
      </c>
      <c r="I136">
        <f t="shared" si="69"/>
        <v>0</v>
      </c>
      <c r="J136" t="e">
        <f t="shared" si="57"/>
        <v>#DIV/0!</v>
      </c>
      <c r="L136" t="e">
        <f t="shared" si="58"/>
        <v>#DIV/0!</v>
      </c>
      <c r="M136" t="e">
        <f t="shared" si="59"/>
        <v>#DIV/0!</v>
      </c>
      <c r="O136">
        <f t="shared" si="70"/>
        <v>7.0929919034901259</v>
      </c>
      <c r="P136">
        <f t="shared" si="71"/>
        <v>12.840764022598147</v>
      </c>
      <c r="Q136">
        <f t="shared" si="60"/>
        <v>7.0929919034901259</v>
      </c>
      <c r="R136">
        <f t="shared" si="61"/>
        <v>12.840764022598147</v>
      </c>
      <c r="S136">
        <f t="shared" si="62"/>
        <v>19.933755926088274</v>
      </c>
      <c r="T136">
        <f t="shared" si="63"/>
        <v>1687.5982782089586</v>
      </c>
      <c r="U136">
        <f t="shared" si="72"/>
        <v>28.126637970149311</v>
      </c>
      <c r="W136">
        <f t="shared" si="64"/>
        <v>19.240829301324826</v>
      </c>
      <c r="Y136">
        <f t="shared" si="65"/>
        <v>25.664017641225023</v>
      </c>
      <c r="Z136" s="9">
        <f t="shared" si="66"/>
        <v>25.664017641225023</v>
      </c>
      <c r="AA136">
        <f t="shared" si="67"/>
        <v>641.60044103062557</v>
      </c>
      <c r="AB136">
        <f t="shared" si="68"/>
        <v>3.664033799558427E-3</v>
      </c>
      <c r="AC136">
        <f t="shared" si="73"/>
        <v>272.92324653787733</v>
      </c>
      <c r="AD136">
        <f t="shared" si="74"/>
        <v>4.5487207756312893</v>
      </c>
    </row>
    <row r="137" spans="1:30">
      <c r="A137">
        <f t="shared" si="53"/>
        <v>0.34071550255536626</v>
      </c>
      <c r="B137">
        <f t="shared" si="54"/>
        <v>0.47244094488188976</v>
      </c>
      <c r="C137">
        <f t="shared" si="55"/>
        <v>0.46728971962616822</v>
      </c>
      <c r="E137">
        <f t="shared" si="56"/>
        <v>20</v>
      </c>
      <c r="F137">
        <v>30</v>
      </c>
      <c r="G137">
        <v>50</v>
      </c>
      <c r="I137">
        <f t="shared" si="69"/>
        <v>0</v>
      </c>
      <c r="J137" t="e">
        <f t="shared" si="57"/>
        <v>#DIV/0!</v>
      </c>
      <c r="L137" t="e">
        <f t="shared" si="58"/>
        <v>#DIV/0!</v>
      </c>
      <c r="M137" t="e">
        <f t="shared" si="59"/>
        <v>#DIV/0!</v>
      </c>
      <c r="O137">
        <f t="shared" si="70"/>
        <v>7.0929919034901259</v>
      </c>
      <c r="P137">
        <f t="shared" si="71"/>
        <v>9.9418665228048066</v>
      </c>
      <c r="Q137">
        <f t="shared" si="60"/>
        <v>7.0929919034901259</v>
      </c>
      <c r="R137">
        <f t="shared" si="61"/>
        <v>9.9418665228048066</v>
      </c>
      <c r="S137">
        <f t="shared" si="62"/>
        <v>17.034858426294932</v>
      </c>
      <c r="T137">
        <f t="shared" si="63"/>
        <v>2161.7491010965073</v>
      </c>
      <c r="U137">
        <f t="shared" si="72"/>
        <v>36.029151684941787</v>
      </c>
      <c r="W137">
        <f t="shared" si="64"/>
        <v>16.896511907100439</v>
      </c>
      <c r="Y137">
        <f t="shared" si="65"/>
        <v>34.531787659972217</v>
      </c>
      <c r="Z137" s="9">
        <f t="shared" si="66"/>
        <v>34.531787659972217</v>
      </c>
      <c r="AA137">
        <f t="shared" si="67"/>
        <v>690.63575319944437</v>
      </c>
      <c r="AB137">
        <f t="shared" si="68"/>
        <v>3.1250425027646018E-3</v>
      </c>
      <c r="AC137">
        <f t="shared" si="73"/>
        <v>319.99564777609885</v>
      </c>
      <c r="AD137">
        <f t="shared" si="74"/>
        <v>5.3332607962683145</v>
      </c>
    </row>
    <row r="138" spans="1:30">
      <c r="A138">
        <f t="shared" si="53"/>
        <v>0.25553662691652468</v>
      </c>
      <c r="B138">
        <f t="shared" si="54"/>
        <v>0.47244094488188976</v>
      </c>
      <c r="C138">
        <f t="shared" si="55"/>
        <v>0.51401869158878499</v>
      </c>
      <c r="E138">
        <f t="shared" si="56"/>
        <v>15</v>
      </c>
      <c r="F138">
        <v>30</v>
      </c>
      <c r="G138">
        <v>55</v>
      </c>
      <c r="I138">
        <f t="shared" si="69"/>
        <v>0</v>
      </c>
      <c r="J138" t="e">
        <f t="shared" si="57"/>
        <v>#DIV/0!</v>
      </c>
      <c r="L138" t="e">
        <f t="shared" si="58"/>
        <v>#DIV/0!</v>
      </c>
      <c r="M138" t="e">
        <f t="shared" si="59"/>
        <v>#DIV/0!</v>
      </c>
      <c r="O138">
        <f t="shared" si="70"/>
        <v>7.0929919034901259</v>
      </c>
      <c r="P138">
        <f t="shared" si="71"/>
        <v>7.2598063775696788</v>
      </c>
      <c r="Q138">
        <f t="shared" si="60"/>
        <v>7.0929919034901259</v>
      </c>
      <c r="R138">
        <f t="shared" si="61"/>
        <v>7.2598063775696788</v>
      </c>
      <c r="S138">
        <f t="shared" si="62"/>
        <v>14.352798281059805</v>
      </c>
      <c r="T138">
        <f t="shared" si="63"/>
        <v>2949.9350991326442</v>
      </c>
      <c r="U138">
        <f t="shared" si="72"/>
        <v>49.165584985544072</v>
      </c>
      <c r="W138">
        <f t="shared" si="64"/>
        <v>14.590814023371808</v>
      </c>
      <c r="Y138">
        <f t="shared" si="65"/>
        <v>44.720709680157768</v>
      </c>
      <c r="Z138" s="9">
        <f t="shared" si="66"/>
        <v>44.720709680157768</v>
      </c>
      <c r="AA138">
        <f t="shared" si="67"/>
        <v>670.81064520236646</v>
      </c>
      <c r="AB138">
        <f t="shared" si="68"/>
        <v>2.2850117940781613E-3</v>
      </c>
      <c r="AC138">
        <f t="shared" si="73"/>
        <v>437.63450262777678</v>
      </c>
      <c r="AD138">
        <f t="shared" si="74"/>
        <v>7.2939083771296129</v>
      </c>
    </row>
    <row r="139" spans="1:30">
      <c r="A139">
        <f t="shared" si="53"/>
        <v>0.17035775127768313</v>
      </c>
      <c r="B139">
        <f t="shared" si="54"/>
        <v>0.47244094488188976</v>
      </c>
      <c r="C139">
        <f t="shared" si="55"/>
        <v>0.56074766355140182</v>
      </c>
      <c r="E139">
        <f t="shared" si="56"/>
        <v>10</v>
      </c>
      <c r="F139">
        <v>30</v>
      </c>
      <c r="G139">
        <v>60</v>
      </c>
      <c r="I139">
        <f t="shared" si="69"/>
        <v>0</v>
      </c>
      <c r="J139" t="e">
        <f t="shared" si="57"/>
        <v>#DIV/0!</v>
      </c>
      <c r="L139" t="e">
        <f t="shared" si="58"/>
        <v>#DIV/0!</v>
      </c>
      <c r="M139" t="e">
        <f t="shared" si="59"/>
        <v>#DIV/0!</v>
      </c>
      <c r="O139">
        <f t="shared" si="70"/>
        <v>7.0929919034901259</v>
      </c>
      <c r="P139">
        <f t="shared" si="71"/>
        <v>5.2106689059150888</v>
      </c>
      <c r="Q139">
        <f t="shared" si="60"/>
        <v>7.0929919034901259</v>
      </c>
      <c r="R139">
        <f t="shared" si="61"/>
        <v>5.2106689059150888</v>
      </c>
      <c r="S139">
        <f t="shared" si="62"/>
        <v>12.303660809405216</v>
      </c>
      <c r="T139">
        <f t="shared" si="63"/>
        <v>4505.641190617569</v>
      </c>
      <c r="U139">
        <f t="shared" si="72"/>
        <v>75.094019843626157</v>
      </c>
      <c r="W139">
        <f t="shared" si="64"/>
        <v>12.616499027405645</v>
      </c>
      <c r="Y139">
        <f t="shared" si="65"/>
        <v>21.427797397378647</v>
      </c>
      <c r="Z139" s="9">
        <f t="shared" si="66"/>
        <v>21.427797397378647</v>
      </c>
      <c r="AA139">
        <f t="shared" si="67"/>
        <v>214.27797397378646</v>
      </c>
      <c r="AB139">
        <f t="shared" si="68"/>
        <v>6.2110271536321431E-4</v>
      </c>
      <c r="AC139">
        <f t="shared" si="73"/>
        <v>1610.0396524835842</v>
      </c>
      <c r="AD139">
        <f t="shared" si="74"/>
        <v>26.833994208059735</v>
      </c>
    </row>
    <row r="140" spans="1:30">
      <c r="A140">
        <f t="shared" si="53"/>
        <v>8.5178875638841564E-2</v>
      </c>
      <c r="B140">
        <f t="shared" si="54"/>
        <v>0.47244094488188976</v>
      </c>
      <c r="C140">
        <f t="shared" si="55"/>
        <v>0.60747663551401865</v>
      </c>
      <c r="E140">
        <f t="shared" si="56"/>
        <v>5</v>
      </c>
      <c r="F140">
        <v>30</v>
      </c>
      <c r="G140">
        <v>65</v>
      </c>
      <c r="I140">
        <f t="shared" si="69"/>
        <v>0</v>
      </c>
      <c r="J140" t="e">
        <f t="shared" si="57"/>
        <v>#DIV/0!</v>
      </c>
      <c r="L140" t="e">
        <f t="shared" si="58"/>
        <v>#DIV/0!</v>
      </c>
      <c r="M140" t="e">
        <f t="shared" si="59"/>
        <v>#DIV/0!</v>
      </c>
      <c r="O140">
        <f t="shared" si="70"/>
        <v>7.0929919034901259</v>
      </c>
      <c r="P140">
        <f t="shared" si="71"/>
        <v>3.8308354487178833</v>
      </c>
      <c r="Q140">
        <f t="shared" si="60"/>
        <v>7.0929919034901259</v>
      </c>
      <c r="R140">
        <f t="shared" si="61"/>
        <v>3.8308354487178833</v>
      </c>
      <c r="S140">
        <f t="shared" si="62"/>
        <v>10.92382735220801</v>
      </c>
      <c r="T140">
        <f t="shared" si="63"/>
        <v>9123.3779446382905</v>
      </c>
      <c r="U140">
        <f t="shared" si="72"/>
        <v>152.05629907730483</v>
      </c>
      <c r="W140">
        <f t="shared" si="64"/>
        <v>11.054824924904018</v>
      </c>
      <c r="Y140">
        <f t="shared" si="65"/>
        <v>12.306681154251407</v>
      </c>
      <c r="Z140" s="9">
        <f t="shared" si="66"/>
        <v>12.306681154251407</v>
      </c>
      <c r="AA140">
        <f t="shared" si="67"/>
        <v>61.533405771257037</v>
      </c>
      <c r="AB140">
        <f t="shared" si="68"/>
        <v>1.5961798989254646E-4</v>
      </c>
      <c r="AC140">
        <f t="shared" si="73"/>
        <v>6264.9579829516206</v>
      </c>
      <c r="AD140">
        <f t="shared" si="74"/>
        <v>104.415966382527</v>
      </c>
    </row>
    <row r="141" spans="1:30">
      <c r="A141">
        <f t="shared" si="53"/>
        <v>0.93696763202725719</v>
      </c>
      <c r="B141">
        <f t="shared" si="54"/>
        <v>0.62992125984251968</v>
      </c>
      <c r="C141">
        <f t="shared" si="55"/>
        <v>4.6728971962616821E-2</v>
      </c>
      <c r="E141">
        <f t="shared" si="56"/>
        <v>55</v>
      </c>
      <c r="F141">
        <v>40</v>
      </c>
      <c r="G141">
        <v>5</v>
      </c>
      <c r="I141">
        <f t="shared" si="69"/>
        <v>0</v>
      </c>
      <c r="J141" t="e">
        <f t="shared" si="57"/>
        <v>#DIV/0!</v>
      </c>
      <c r="L141" t="e">
        <f t="shared" si="58"/>
        <v>#DIV/0!</v>
      </c>
      <c r="M141" t="e">
        <f t="shared" si="59"/>
        <v>#DIV/0!</v>
      </c>
      <c r="O141">
        <f t="shared" si="70"/>
        <v>5.1275767774868068</v>
      </c>
      <c r="P141">
        <f t="shared" si="71"/>
        <v>8.5399999650113093E-2</v>
      </c>
      <c r="Q141">
        <f t="shared" si="60"/>
        <v>5.1275767774868068</v>
      </c>
      <c r="R141">
        <f t="shared" si="61"/>
        <v>8.5399999650113093E-2</v>
      </c>
      <c r="S141">
        <f t="shared" si="62"/>
        <v>5.2129767771369195</v>
      </c>
      <c r="T141">
        <f t="shared" si="63"/>
        <v>874.41685254163315</v>
      </c>
      <c r="U141">
        <f t="shared" si="72"/>
        <v>14.57361420902722</v>
      </c>
      <c r="W141">
        <f t="shared" si="64"/>
        <v>5.8203591930121554</v>
      </c>
      <c r="Y141">
        <f t="shared" si="65"/>
        <v>7.2471999478529714</v>
      </c>
      <c r="Z141" s="9">
        <f t="shared" si="66"/>
        <v>5.8203591930121554</v>
      </c>
      <c r="AA141">
        <f t="shared" si="67"/>
        <v>320.11975561566857</v>
      </c>
      <c r="AB141">
        <f t="shared" si="68"/>
        <v>4.5665190827790057E-3</v>
      </c>
      <c r="AC141">
        <f t="shared" si="73"/>
        <v>218.98517927388994</v>
      </c>
      <c r="AD141">
        <f t="shared" si="74"/>
        <v>3.6497529878981658</v>
      </c>
    </row>
    <row r="142" spans="1:30">
      <c r="A142">
        <f t="shared" si="53"/>
        <v>0.85178875638841567</v>
      </c>
      <c r="B142">
        <f t="shared" si="54"/>
        <v>0.62992125984251968</v>
      </c>
      <c r="C142">
        <f t="shared" si="55"/>
        <v>9.3457943925233641E-2</v>
      </c>
      <c r="E142">
        <f t="shared" si="56"/>
        <v>50</v>
      </c>
      <c r="F142">
        <v>40</v>
      </c>
      <c r="G142">
        <v>10</v>
      </c>
      <c r="I142">
        <f t="shared" si="69"/>
        <v>0</v>
      </c>
      <c r="J142" t="e">
        <f t="shared" si="57"/>
        <v>#DIV/0!</v>
      </c>
      <c r="L142" t="e">
        <f t="shared" si="58"/>
        <v>#DIV/0!</v>
      </c>
      <c r="M142" t="e">
        <f t="shared" si="59"/>
        <v>#DIV/0!</v>
      </c>
      <c r="O142">
        <f t="shared" si="70"/>
        <v>5.1275767774868068</v>
      </c>
      <c r="P142">
        <f t="shared" si="71"/>
        <v>0.46666000598660923</v>
      </c>
      <c r="Q142">
        <f t="shared" si="60"/>
        <v>5.1275767774868068</v>
      </c>
      <c r="R142">
        <f t="shared" si="61"/>
        <v>0.46666000598660923</v>
      </c>
      <c r="S142">
        <f t="shared" si="62"/>
        <v>5.5942367834734164</v>
      </c>
      <c r="T142">
        <f t="shared" si="63"/>
        <v>958.38563810557184</v>
      </c>
      <c r="U142">
        <f t="shared" si="72"/>
        <v>15.973093968426197</v>
      </c>
      <c r="W142">
        <f t="shared" si="64"/>
        <v>5.9737524549526801</v>
      </c>
      <c r="Y142">
        <f t="shared" si="65"/>
        <v>7.5819466339737707</v>
      </c>
      <c r="Z142" s="9">
        <f t="shared" si="66"/>
        <v>5.9737524549526801</v>
      </c>
      <c r="AA142">
        <f t="shared" si="67"/>
        <v>298.68762274763401</v>
      </c>
      <c r="AB142">
        <f t="shared" si="68"/>
        <v>3.9396010152928252E-3</v>
      </c>
      <c r="AC142">
        <f t="shared" si="73"/>
        <v>253.83281101770945</v>
      </c>
      <c r="AD142">
        <f t="shared" si="74"/>
        <v>4.2305468502951573</v>
      </c>
    </row>
    <row r="143" spans="1:30">
      <c r="A143">
        <f t="shared" si="53"/>
        <v>0.76660988074957404</v>
      </c>
      <c r="B143">
        <f t="shared" si="54"/>
        <v>0.62992125984251968</v>
      </c>
      <c r="C143">
        <f t="shared" si="55"/>
        <v>0.14018691588785046</v>
      </c>
      <c r="E143">
        <f t="shared" si="56"/>
        <v>45</v>
      </c>
      <c r="F143">
        <v>40</v>
      </c>
      <c r="G143">
        <v>15</v>
      </c>
      <c r="I143">
        <f t="shared" si="69"/>
        <v>0</v>
      </c>
      <c r="J143" t="e">
        <f t="shared" si="57"/>
        <v>#DIV/0!</v>
      </c>
      <c r="L143" t="e">
        <f t="shared" si="58"/>
        <v>#DIV/0!</v>
      </c>
      <c r="M143" t="e">
        <f t="shared" si="59"/>
        <v>#DIV/0!</v>
      </c>
      <c r="O143">
        <f t="shared" si="70"/>
        <v>5.1275767774868068</v>
      </c>
      <c r="P143">
        <f t="shared" si="71"/>
        <v>1.7286999443540243</v>
      </c>
      <c r="Q143">
        <f t="shared" si="60"/>
        <v>5.1275767774868068</v>
      </c>
      <c r="R143">
        <f t="shared" si="61"/>
        <v>1.7286999443540243</v>
      </c>
      <c r="S143">
        <f t="shared" si="62"/>
        <v>6.8562767218408309</v>
      </c>
      <c r="T143">
        <f t="shared" si="63"/>
        <v>1052.2961111320608</v>
      </c>
      <c r="U143">
        <f t="shared" si="72"/>
        <v>17.538268518867678</v>
      </c>
      <c r="W143">
        <f t="shared" si="64"/>
        <v>6.9981625474430409</v>
      </c>
      <c r="Y143">
        <f t="shared" si="65"/>
        <v>8.8560001465705671</v>
      </c>
      <c r="Z143" s="9">
        <f t="shared" si="66"/>
        <v>6.9981625474430409</v>
      </c>
      <c r="AA143">
        <f t="shared" si="67"/>
        <v>314.91731463493682</v>
      </c>
      <c r="AB143">
        <f t="shared" si="68"/>
        <v>3.6899761182948923E-3</v>
      </c>
      <c r="AC143">
        <f t="shared" si="73"/>
        <v>271.00446396983506</v>
      </c>
      <c r="AD143">
        <f t="shared" si="74"/>
        <v>4.5167410661639176</v>
      </c>
    </row>
    <row r="144" spans="1:30">
      <c r="A144">
        <f t="shared" si="53"/>
        <v>0.68143100511073251</v>
      </c>
      <c r="B144">
        <f t="shared" si="54"/>
        <v>0.62992125984251968</v>
      </c>
      <c r="C144">
        <f t="shared" si="55"/>
        <v>0.18691588785046728</v>
      </c>
      <c r="E144">
        <f t="shared" si="56"/>
        <v>40</v>
      </c>
      <c r="F144">
        <v>40</v>
      </c>
      <c r="G144">
        <v>20</v>
      </c>
      <c r="I144">
        <f t="shared" si="69"/>
        <v>0</v>
      </c>
      <c r="J144" t="e">
        <f t="shared" si="57"/>
        <v>#DIV/0!</v>
      </c>
      <c r="L144" t="e">
        <f t="shared" si="58"/>
        <v>#DIV/0!</v>
      </c>
      <c r="M144" t="e">
        <f t="shared" si="59"/>
        <v>#DIV/0!</v>
      </c>
      <c r="O144">
        <f t="shared" si="70"/>
        <v>5.1275767774868068</v>
      </c>
      <c r="P144">
        <f t="shared" si="71"/>
        <v>4.5242203209551821</v>
      </c>
      <c r="Q144">
        <f t="shared" si="60"/>
        <v>5.1275767774868068</v>
      </c>
      <c r="R144">
        <f t="shared" si="61"/>
        <v>4.5242203209551821</v>
      </c>
      <c r="S144">
        <f t="shared" si="62"/>
        <v>9.651797098441989</v>
      </c>
      <c r="T144">
        <f t="shared" si="63"/>
        <v>1153.6518629642908</v>
      </c>
      <c r="U144">
        <f t="shared" si="72"/>
        <v>19.227531049404845</v>
      </c>
      <c r="W144">
        <f t="shared" si="64"/>
        <v>9.9382300394353091</v>
      </c>
      <c r="Y144">
        <f t="shared" si="65"/>
        <v>12.161130507865703</v>
      </c>
      <c r="Z144" s="9">
        <f t="shared" si="66"/>
        <v>9.9382300394353091</v>
      </c>
      <c r="AA144">
        <f t="shared" si="67"/>
        <v>397.52920157741238</v>
      </c>
      <c r="AB144">
        <f t="shared" si="68"/>
        <v>3.9330371666198606E-3</v>
      </c>
      <c r="AC144">
        <f t="shared" si="73"/>
        <v>254.25643278612142</v>
      </c>
      <c r="AD144">
        <f t="shared" si="74"/>
        <v>4.2376072131020237</v>
      </c>
    </row>
    <row r="145" spans="1:30">
      <c r="A145">
        <f t="shared" si="53"/>
        <v>0.59625212947189099</v>
      </c>
      <c r="B145">
        <f t="shared" si="54"/>
        <v>0.62992125984251968</v>
      </c>
      <c r="C145">
        <f t="shared" si="55"/>
        <v>0.23364485981308411</v>
      </c>
      <c r="E145">
        <f t="shared" si="56"/>
        <v>35</v>
      </c>
      <c r="F145">
        <v>40</v>
      </c>
      <c r="G145">
        <v>25</v>
      </c>
      <c r="I145">
        <f t="shared" si="69"/>
        <v>0</v>
      </c>
      <c r="J145" t="e">
        <f t="shared" si="57"/>
        <v>#DIV/0!</v>
      </c>
      <c r="L145" t="e">
        <f t="shared" si="58"/>
        <v>#DIV/0!</v>
      </c>
      <c r="M145" t="e">
        <f t="shared" si="59"/>
        <v>#DIV/0!</v>
      </c>
      <c r="O145">
        <f t="shared" si="70"/>
        <v>5.1275767774868068</v>
      </c>
      <c r="P145">
        <f t="shared" si="71"/>
        <v>8.7175687477269594</v>
      </c>
      <c r="Q145">
        <f t="shared" si="60"/>
        <v>5.1275767774868068</v>
      </c>
      <c r="R145">
        <f t="shared" si="61"/>
        <v>8.7175687477269594</v>
      </c>
      <c r="S145">
        <f t="shared" si="62"/>
        <v>13.845145525213766</v>
      </c>
      <c r="T145">
        <f t="shared" si="63"/>
        <v>1269.8954171867586</v>
      </c>
      <c r="U145">
        <f t="shared" si="72"/>
        <v>21.164923619779309</v>
      </c>
      <c r="W145">
        <f t="shared" si="64"/>
        <v>14.403131832901586</v>
      </c>
      <c r="Y145">
        <f t="shared" si="65"/>
        <v>17.208772005806779</v>
      </c>
      <c r="Z145" s="9">
        <f t="shared" si="66"/>
        <v>17.208772005806779</v>
      </c>
      <c r="AA145">
        <f t="shared" si="67"/>
        <v>602.30702020323724</v>
      </c>
      <c r="AB145">
        <f t="shared" si="68"/>
        <v>4.8578548828287146E-3</v>
      </c>
      <c r="AC145">
        <f t="shared" si="73"/>
        <v>205.85217634531375</v>
      </c>
      <c r="AD145">
        <f t="shared" si="74"/>
        <v>3.430869605755229</v>
      </c>
    </row>
    <row r="146" spans="1:30">
      <c r="A146">
        <f t="shared" si="53"/>
        <v>0.51107325383304936</v>
      </c>
      <c r="B146">
        <f t="shared" si="54"/>
        <v>0.62992125984251968</v>
      </c>
      <c r="C146">
        <f t="shared" si="55"/>
        <v>0.28037383177570091</v>
      </c>
      <c r="E146">
        <f t="shared" si="56"/>
        <v>30</v>
      </c>
      <c r="F146">
        <v>40</v>
      </c>
      <c r="G146">
        <v>30</v>
      </c>
      <c r="I146">
        <f t="shared" si="69"/>
        <v>0</v>
      </c>
      <c r="J146" t="e">
        <f t="shared" si="57"/>
        <v>#DIV/0!</v>
      </c>
      <c r="L146" t="e">
        <f t="shared" si="58"/>
        <v>#DIV/0!</v>
      </c>
      <c r="M146" t="e">
        <f t="shared" si="59"/>
        <v>#DIV/0!</v>
      </c>
      <c r="O146">
        <f t="shared" si="70"/>
        <v>5.1275767774868068</v>
      </c>
      <c r="P146">
        <f t="shared" si="71"/>
        <v>12.888423522860361</v>
      </c>
      <c r="Q146">
        <f t="shared" si="60"/>
        <v>5.1275767774868068</v>
      </c>
      <c r="R146">
        <f t="shared" si="61"/>
        <v>12.888423522860361</v>
      </c>
      <c r="S146">
        <f t="shared" si="62"/>
        <v>18.016000300347166</v>
      </c>
      <c r="T146">
        <f t="shared" si="63"/>
        <v>1429.1847396744097</v>
      </c>
      <c r="U146">
        <f t="shared" si="72"/>
        <v>23.819745661240162</v>
      </c>
      <c r="W146">
        <f t="shared" si="64"/>
        <v>18.399053683058515</v>
      </c>
      <c r="Y146">
        <f t="shared" si="65"/>
        <v>22.274201672614744</v>
      </c>
      <c r="Z146" s="9">
        <f t="shared" si="66"/>
        <v>22.274201672614744</v>
      </c>
      <c r="AA146">
        <f t="shared" si="67"/>
        <v>668.22605017844228</v>
      </c>
      <c r="AB146">
        <f t="shared" si="68"/>
        <v>4.5546999022437282E-3</v>
      </c>
      <c r="AC146">
        <f t="shared" si="73"/>
        <v>219.55343303899818</v>
      </c>
      <c r="AD146">
        <f t="shared" si="74"/>
        <v>3.6592238839833029</v>
      </c>
    </row>
    <row r="147" spans="1:30">
      <c r="A147">
        <f t="shared" si="53"/>
        <v>0.42589437819420783</v>
      </c>
      <c r="B147">
        <f t="shared" si="54"/>
        <v>0.62992125984251968</v>
      </c>
      <c r="C147">
        <f t="shared" si="55"/>
        <v>0.32710280373831774</v>
      </c>
      <c r="E147">
        <f t="shared" si="56"/>
        <v>25</v>
      </c>
      <c r="F147">
        <v>40</v>
      </c>
      <c r="G147">
        <v>35</v>
      </c>
      <c r="I147">
        <f t="shared" si="69"/>
        <v>0</v>
      </c>
      <c r="J147" t="e">
        <f t="shared" si="57"/>
        <v>#DIV/0!</v>
      </c>
      <c r="L147" t="e">
        <f t="shared" si="58"/>
        <v>#DIV/0!</v>
      </c>
      <c r="M147" t="e">
        <f t="shared" si="59"/>
        <v>#DIV/0!</v>
      </c>
      <c r="O147">
        <f t="shared" si="70"/>
        <v>5.1275767774868068</v>
      </c>
      <c r="P147">
        <f t="shared" si="71"/>
        <v>15.236432527404245</v>
      </c>
      <c r="Q147">
        <f t="shared" si="60"/>
        <v>5.1275767774868068</v>
      </c>
      <c r="R147">
        <f t="shared" si="61"/>
        <v>15.236432527404245</v>
      </c>
      <c r="S147">
        <f t="shared" si="62"/>
        <v>20.364009304891052</v>
      </c>
      <c r="T147">
        <f t="shared" si="63"/>
        <v>1681.5657867237178</v>
      </c>
      <c r="U147">
        <f t="shared" si="72"/>
        <v>28.026096445395297</v>
      </c>
      <c r="W147">
        <f t="shared" si="64"/>
        <v>20.311740256327081</v>
      </c>
      <c r="Y147">
        <f t="shared" si="65"/>
        <v>26.734928596227277</v>
      </c>
      <c r="Z147" s="9">
        <f t="shared" si="66"/>
        <v>26.734928596227277</v>
      </c>
      <c r="AA147">
        <f t="shared" si="67"/>
        <v>668.37321490568195</v>
      </c>
      <c r="AB147">
        <f t="shared" si="68"/>
        <v>3.7963103503245148E-3</v>
      </c>
      <c r="AC147">
        <f t="shared" si="73"/>
        <v>263.41365897930825</v>
      </c>
      <c r="AD147">
        <f t="shared" si="74"/>
        <v>4.3902276496551371</v>
      </c>
    </row>
    <row r="148" spans="1:30">
      <c r="A148">
        <f t="shared" si="53"/>
        <v>0.34071550255536626</v>
      </c>
      <c r="B148">
        <f t="shared" si="54"/>
        <v>0.62992125984251968</v>
      </c>
      <c r="C148">
        <f t="shared" si="55"/>
        <v>0.37383177570093457</v>
      </c>
      <c r="E148">
        <f t="shared" si="56"/>
        <v>20</v>
      </c>
      <c r="F148">
        <v>40</v>
      </c>
      <c r="G148">
        <v>40</v>
      </c>
      <c r="I148">
        <f t="shared" si="69"/>
        <v>0</v>
      </c>
      <c r="J148" t="e">
        <f t="shared" si="57"/>
        <v>#DIV/0!</v>
      </c>
      <c r="L148" t="e">
        <f t="shared" si="58"/>
        <v>#DIV/0!</v>
      </c>
      <c r="M148" t="e">
        <f t="shared" si="59"/>
        <v>#DIV/0!</v>
      </c>
      <c r="O148">
        <f t="shared" si="70"/>
        <v>5.1275767774868068</v>
      </c>
      <c r="P148">
        <f t="shared" si="71"/>
        <v>15.009712299078947</v>
      </c>
      <c r="Q148">
        <f t="shared" si="60"/>
        <v>5.1275767774868068</v>
      </c>
      <c r="R148">
        <f t="shared" si="61"/>
        <v>15.009712299078947</v>
      </c>
      <c r="S148">
        <f t="shared" si="62"/>
        <v>20.137289076565754</v>
      </c>
      <c r="T148">
        <f t="shared" si="63"/>
        <v>2105.9239969927935</v>
      </c>
      <c r="U148">
        <f t="shared" si="72"/>
        <v>35.098733283213228</v>
      </c>
      <c r="W148">
        <f t="shared" si="64"/>
        <v>19.981018852863688</v>
      </c>
      <c r="Y148">
        <f t="shared" si="65"/>
        <v>37.616294605735462</v>
      </c>
      <c r="Z148" s="9">
        <f t="shared" si="66"/>
        <v>37.616294605735462</v>
      </c>
      <c r="AA148">
        <f t="shared" si="67"/>
        <v>752.32589211470918</v>
      </c>
      <c r="AB148">
        <f t="shared" si="68"/>
        <v>3.3688770439316562E-3</v>
      </c>
      <c r="AC148">
        <f t="shared" si="73"/>
        <v>296.83481675334389</v>
      </c>
      <c r="AD148">
        <f t="shared" si="74"/>
        <v>4.9472469458890647</v>
      </c>
    </row>
    <row r="149" spans="1:30">
      <c r="A149">
        <f t="shared" si="53"/>
        <v>0.25553662691652468</v>
      </c>
      <c r="B149">
        <f t="shared" si="54"/>
        <v>0.62992125984251968</v>
      </c>
      <c r="C149">
        <f t="shared" si="55"/>
        <v>0.42056074766355139</v>
      </c>
      <c r="E149">
        <f t="shared" si="56"/>
        <v>15</v>
      </c>
      <c r="F149">
        <v>40</v>
      </c>
      <c r="G149">
        <v>45</v>
      </c>
      <c r="I149">
        <f t="shared" si="69"/>
        <v>0</v>
      </c>
      <c r="J149" t="e">
        <f t="shared" si="57"/>
        <v>#DIV/0!</v>
      </c>
      <c r="L149" t="e">
        <f t="shared" si="58"/>
        <v>#DIV/0!</v>
      </c>
      <c r="M149" t="e">
        <f t="shared" si="59"/>
        <v>#DIV/0!</v>
      </c>
      <c r="O149">
        <f t="shared" si="70"/>
        <v>5.1275767774868068</v>
      </c>
      <c r="P149">
        <f t="shared" si="71"/>
        <v>12.840764022598147</v>
      </c>
      <c r="Q149">
        <f t="shared" si="60"/>
        <v>5.1275767774868068</v>
      </c>
      <c r="R149">
        <f t="shared" si="61"/>
        <v>12.840764022598147</v>
      </c>
      <c r="S149">
        <f t="shared" si="62"/>
        <v>17.968340800084952</v>
      </c>
      <c r="T149">
        <f t="shared" si="63"/>
        <v>2859.5242676591961</v>
      </c>
      <c r="U149">
        <f t="shared" si="72"/>
        <v>47.658737794319933</v>
      </c>
      <c r="W149">
        <f t="shared" si="64"/>
        <v>18.183734612745525</v>
      </c>
      <c r="Y149">
        <f t="shared" si="65"/>
        <v>48.313630269531487</v>
      </c>
      <c r="Z149" s="9">
        <f t="shared" si="66"/>
        <v>48.313630269531487</v>
      </c>
      <c r="AA149">
        <f t="shared" si="67"/>
        <v>724.70445404297232</v>
      </c>
      <c r="AB149">
        <f t="shared" si="68"/>
        <v>2.4447760495345024E-3</v>
      </c>
      <c r="AC149">
        <f t="shared" si="73"/>
        <v>409.03542072510282</v>
      </c>
      <c r="AD149">
        <f t="shared" si="74"/>
        <v>6.8172570120850473</v>
      </c>
    </row>
    <row r="150" spans="1:30">
      <c r="A150">
        <f t="shared" si="53"/>
        <v>0.17035775127768313</v>
      </c>
      <c r="B150">
        <f t="shared" si="54"/>
        <v>0.62992125984251968</v>
      </c>
      <c r="C150">
        <f t="shared" si="55"/>
        <v>0.46728971962616822</v>
      </c>
      <c r="E150">
        <f t="shared" si="56"/>
        <v>10</v>
      </c>
      <c r="F150">
        <v>40</v>
      </c>
      <c r="G150">
        <v>50</v>
      </c>
      <c r="I150">
        <f t="shared" si="69"/>
        <v>0</v>
      </c>
      <c r="J150" t="e">
        <f t="shared" si="57"/>
        <v>#DIV/0!</v>
      </c>
      <c r="L150" t="e">
        <f t="shared" si="58"/>
        <v>#DIV/0!</v>
      </c>
      <c r="M150" t="e">
        <f t="shared" si="59"/>
        <v>#DIV/0!</v>
      </c>
      <c r="O150">
        <f t="shared" si="70"/>
        <v>5.1275767774868068</v>
      </c>
      <c r="P150">
        <f t="shared" si="71"/>
        <v>9.9418665228048066</v>
      </c>
      <c r="Q150">
        <f t="shared" si="60"/>
        <v>5.1275767774868068</v>
      </c>
      <c r="R150">
        <f t="shared" si="61"/>
        <v>9.9418665228048066</v>
      </c>
      <c r="S150">
        <f t="shared" si="62"/>
        <v>15.069443300291613</v>
      </c>
      <c r="T150">
        <f t="shared" si="63"/>
        <v>4397.3446423957603</v>
      </c>
      <c r="U150">
        <f t="shared" si="72"/>
        <v>73.289077373262671</v>
      </c>
      <c r="W150">
        <f t="shared" si="64"/>
        <v>15.81371103352825</v>
      </c>
      <c r="Y150">
        <f t="shared" si="65"/>
        <v>24.625009403501252</v>
      </c>
      <c r="Z150" s="9">
        <f t="shared" si="66"/>
        <v>24.625009403501252</v>
      </c>
      <c r="AA150">
        <f t="shared" si="67"/>
        <v>246.25009403501252</v>
      </c>
      <c r="AB150">
        <f t="shared" si="68"/>
        <v>6.8428872338935267E-4</v>
      </c>
      <c r="AC150">
        <f t="shared" si="73"/>
        <v>1461.3714442741316</v>
      </c>
      <c r="AD150">
        <f t="shared" si="74"/>
        <v>24.356190737902192</v>
      </c>
    </row>
    <row r="151" spans="1:30">
      <c r="A151">
        <f t="shared" si="53"/>
        <v>8.5178875638841564E-2</v>
      </c>
      <c r="B151">
        <f t="shared" si="54"/>
        <v>0.62992125984251968</v>
      </c>
      <c r="C151">
        <f t="shared" si="55"/>
        <v>0.51401869158878499</v>
      </c>
      <c r="E151">
        <f t="shared" si="56"/>
        <v>5</v>
      </c>
      <c r="F151">
        <v>40</v>
      </c>
      <c r="G151">
        <v>55</v>
      </c>
      <c r="I151">
        <f t="shared" si="69"/>
        <v>0</v>
      </c>
      <c r="J151" t="e">
        <f t="shared" si="57"/>
        <v>#DIV/0!</v>
      </c>
      <c r="L151" t="e">
        <f t="shared" si="58"/>
        <v>#DIV/0!</v>
      </c>
      <c r="M151" t="e">
        <f t="shared" si="59"/>
        <v>#DIV/0!</v>
      </c>
      <c r="O151">
        <f t="shared" si="70"/>
        <v>5.1275767774868068</v>
      </c>
      <c r="P151">
        <f t="shared" si="71"/>
        <v>7.2598063775696788</v>
      </c>
      <c r="Q151">
        <f t="shared" si="60"/>
        <v>5.1275767774868068</v>
      </c>
      <c r="R151">
        <f t="shared" si="61"/>
        <v>7.2598063775696788</v>
      </c>
      <c r="S151">
        <f t="shared" si="62"/>
        <v>12.387383155056487</v>
      </c>
      <c r="T151">
        <f t="shared" si="63"/>
        <v>9004.5694773743708</v>
      </c>
      <c r="U151">
        <f t="shared" si="72"/>
        <v>150.07615795623951</v>
      </c>
      <c r="W151">
        <f t="shared" si="64"/>
        <v>13.48273044000833</v>
      </c>
      <c r="Y151">
        <f t="shared" si="65"/>
        <v>14.734586669355719</v>
      </c>
      <c r="Z151" s="9">
        <f t="shared" si="66"/>
        <v>14.734586669355719</v>
      </c>
      <c r="AA151">
        <f t="shared" si="67"/>
        <v>73.672933346778592</v>
      </c>
      <c r="AB151">
        <f t="shared" si="68"/>
        <v>1.7161357050076933E-4</v>
      </c>
      <c r="AC151">
        <f t="shared" si="73"/>
        <v>5827.0450121280883</v>
      </c>
      <c r="AD151">
        <f t="shared" si="74"/>
        <v>97.11741686880147</v>
      </c>
    </row>
    <row r="152" spans="1:30">
      <c r="A152">
        <f t="shared" si="53"/>
        <v>0.76660988074957404</v>
      </c>
      <c r="B152">
        <f t="shared" si="54"/>
        <v>0.78740157480314965</v>
      </c>
      <c r="C152">
        <f t="shared" si="55"/>
        <v>4.6728971962616821E-2</v>
      </c>
      <c r="E152">
        <f t="shared" si="56"/>
        <v>45</v>
      </c>
      <c r="F152">
        <v>50</v>
      </c>
      <c r="G152">
        <v>5</v>
      </c>
      <c r="I152">
        <f t="shared" si="69"/>
        <v>0</v>
      </c>
      <c r="J152" t="e">
        <f t="shared" si="57"/>
        <v>#DIV/0!</v>
      </c>
      <c r="L152" t="e">
        <f t="shared" si="58"/>
        <v>#DIV/0!</v>
      </c>
      <c r="M152" t="e">
        <f t="shared" si="59"/>
        <v>#DIV/0!</v>
      </c>
      <c r="O152">
        <f t="shared" si="70"/>
        <v>3.0886068642370379</v>
      </c>
      <c r="P152">
        <f t="shared" si="71"/>
        <v>8.5399999650113093E-2</v>
      </c>
      <c r="Q152">
        <f t="shared" si="60"/>
        <v>3.0886068642370379</v>
      </c>
      <c r="R152">
        <f t="shared" si="61"/>
        <v>8.5399999650113093E-2</v>
      </c>
      <c r="S152">
        <f t="shared" si="62"/>
        <v>3.174006863887151</v>
      </c>
      <c r="T152">
        <f t="shared" si="63"/>
        <v>1089.8524527867507</v>
      </c>
      <c r="U152">
        <f t="shared" si="72"/>
        <v>18.164207546445844</v>
      </c>
      <c r="W152">
        <f t="shared" si="64"/>
        <v>3.4788768785337036</v>
      </c>
      <c r="Y152">
        <f t="shared" si="65"/>
        <v>5.3367144776612303</v>
      </c>
      <c r="Z152" s="9">
        <f t="shared" si="66"/>
        <v>3.4788768785337036</v>
      </c>
      <c r="AA152">
        <f t="shared" si="67"/>
        <v>156.54945953401668</v>
      </c>
      <c r="AB152">
        <f t="shared" si="68"/>
        <v>2.281566339729397E-3</v>
      </c>
      <c r="AC152">
        <f t="shared" si="73"/>
        <v>438.29538619447027</v>
      </c>
      <c r="AD152">
        <f t="shared" si="74"/>
        <v>7.3049231032411708</v>
      </c>
    </row>
    <row r="153" spans="1:30">
      <c r="A153">
        <f t="shared" si="53"/>
        <v>0.68143100511073251</v>
      </c>
      <c r="B153">
        <f t="shared" si="54"/>
        <v>0.78740157480314965</v>
      </c>
      <c r="C153">
        <f t="shared" si="55"/>
        <v>9.3457943925233641E-2</v>
      </c>
      <c r="E153">
        <f t="shared" si="56"/>
        <v>40</v>
      </c>
      <c r="F153">
        <v>50</v>
      </c>
      <c r="G153">
        <v>10</v>
      </c>
      <c r="I153">
        <f t="shared" si="69"/>
        <v>0</v>
      </c>
      <c r="J153" t="e">
        <f t="shared" si="57"/>
        <v>#DIV/0!</v>
      </c>
      <c r="L153" t="e">
        <f t="shared" si="58"/>
        <v>#DIV/0!</v>
      </c>
      <c r="M153" t="e">
        <f t="shared" si="59"/>
        <v>#DIV/0!</v>
      </c>
      <c r="O153">
        <f t="shared" si="70"/>
        <v>3.0886068642370379</v>
      </c>
      <c r="P153">
        <f t="shared" si="71"/>
        <v>0.46666000598660923</v>
      </c>
      <c r="Q153">
        <f t="shared" si="60"/>
        <v>3.0886068642370379</v>
      </c>
      <c r="R153">
        <f t="shared" si="61"/>
        <v>0.46666000598660923</v>
      </c>
      <c r="S153">
        <f t="shared" si="62"/>
        <v>3.555266870223647</v>
      </c>
      <c r="T153">
        <f t="shared" si="63"/>
        <v>1221.5699290170428</v>
      </c>
      <c r="U153">
        <f t="shared" si="72"/>
        <v>20.359498816950712</v>
      </c>
      <c r="W153">
        <f t="shared" si="64"/>
        <v>3.6355405349398455</v>
      </c>
      <c r="Y153">
        <f t="shared" si="65"/>
        <v>5.8584410033702383</v>
      </c>
      <c r="Z153" s="9">
        <f t="shared" si="66"/>
        <v>3.6355405349398455</v>
      </c>
      <c r="AA153">
        <f t="shared" si="67"/>
        <v>145.42162139759381</v>
      </c>
      <c r="AB153">
        <f t="shared" si="68"/>
        <v>1.9400918687556821E-3</v>
      </c>
      <c r="AC153">
        <f t="shared" si="73"/>
        <v>515.43950887303629</v>
      </c>
      <c r="AD153">
        <f t="shared" si="74"/>
        <v>8.5906584812172717</v>
      </c>
    </row>
    <row r="154" spans="1:30">
      <c r="A154">
        <f t="shared" si="53"/>
        <v>0.59625212947189099</v>
      </c>
      <c r="B154">
        <f t="shared" si="54"/>
        <v>0.78740157480314965</v>
      </c>
      <c r="C154">
        <f t="shared" si="55"/>
        <v>0.14018691588785046</v>
      </c>
      <c r="E154">
        <f t="shared" si="56"/>
        <v>35</v>
      </c>
      <c r="F154">
        <v>50</v>
      </c>
      <c r="G154">
        <v>15</v>
      </c>
      <c r="I154">
        <f t="shared" si="69"/>
        <v>0</v>
      </c>
      <c r="J154" t="e">
        <f t="shared" si="57"/>
        <v>#DIV/0!</v>
      </c>
      <c r="L154" t="e">
        <f t="shared" si="58"/>
        <v>#DIV/0!</v>
      </c>
      <c r="M154" t="e">
        <f t="shared" si="59"/>
        <v>#DIV/0!</v>
      </c>
      <c r="O154">
        <f t="shared" si="70"/>
        <v>3.0886068642370379</v>
      </c>
      <c r="P154">
        <f t="shared" si="71"/>
        <v>1.7286999443540243</v>
      </c>
      <c r="Q154">
        <f t="shared" si="60"/>
        <v>3.0886068642370379</v>
      </c>
      <c r="R154">
        <f t="shared" si="61"/>
        <v>1.7286999443540243</v>
      </c>
      <c r="S154">
        <f t="shared" si="62"/>
        <v>4.817306808591062</v>
      </c>
      <c r="T154">
        <f t="shared" si="63"/>
        <v>1379.2705896883356</v>
      </c>
      <c r="U154">
        <f t="shared" si="72"/>
        <v>22.987843161472259</v>
      </c>
      <c r="W154">
        <f t="shared" si="64"/>
        <v>4.6817913853267425</v>
      </c>
      <c r="Y154">
        <f t="shared" si="65"/>
        <v>7.4874315582319362</v>
      </c>
      <c r="Z154" s="9">
        <f t="shared" si="66"/>
        <v>7.4874315582319362</v>
      </c>
      <c r="AA154">
        <f t="shared" si="67"/>
        <v>262.06010453811774</v>
      </c>
      <c r="AB154">
        <f t="shared" si="68"/>
        <v>2.5043683120225535E-3</v>
      </c>
      <c r="AC154">
        <f t="shared" si="73"/>
        <v>399.30228920377522</v>
      </c>
      <c r="AD154">
        <f t="shared" si="74"/>
        <v>6.6550381533962533</v>
      </c>
    </row>
    <row r="155" spans="1:30">
      <c r="A155">
        <f t="shared" si="53"/>
        <v>0.51107325383304936</v>
      </c>
      <c r="B155">
        <f t="shared" si="54"/>
        <v>0.78740157480314965</v>
      </c>
      <c r="C155">
        <f t="shared" si="55"/>
        <v>0.18691588785046728</v>
      </c>
      <c r="E155">
        <f t="shared" si="56"/>
        <v>30</v>
      </c>
      <c r="F155">
        <v>50</v>
      </c>
      <c r="G155">
        <v>20</v>
      </c>
      <c r="I155">
        <f t="shared" si="69"/>
        <v>0</v>
      </c>
      <c r="J155" t="e">
        <f t="shared" si="57"/>
        <v>#DIV/0!</v>
      </c>
      <c r="L155" t="e">
        <f t="shared" si="58"/>
        <v>#DIV/0!</v>
      </c>
      <c r="M155" t="e">
        <f t="shared" si="59"/>
        <v>#DIV/0!</v>
      </c>
      <c r="O155">
        <f t="shared" si="70"/>
        <v>3.0886068642370379</v>
      </c>
      <c r="P155">
        <f t="shared" si="71"/>
        <v>4.5242203209551821</v>
      </c>
      <c r="Q155">
        <f t="shared" si="60"/>
        <v>3.0886068642370379</v>
      </c>
      <c r="R155">
        <f t="shared" si="61"/>
        <v>4.5242203209551821</v>
      </c>
      <c r="S155">
        <f t="shared" si="62"/>
        <v>7.61282718519222</v>
      </c>
      <c r="T155">
        <f t="shared" si="63"/>
        <v>1567.3472306085423</v>
      </c>
      <c r="U155">
        <f t="shared" si="72"/>
        <v>26.122453843475704</v>
      </c>
      <c r="W155">
        <f t="shared" si="64"/>
        <v>7.6845420769114465</v>
      </c>
      <c r="Y155">
        <f t="shared" si="65"/>
        <v>11.559690066467677</v>
      </c>
      <c r="Z155" s="9">
        <f t="shared" si="66"/>
        <v>11.559690066467677</v>
      </c>
      <c r="AA155">
        <f t="shared" si="67"/>
        <v>346.79070199403031</v>
      </c>
      <c r="AB155">
        <f t="shared" si="68"/>
        <v>2.6489567311899029E-3</v>
      </c>
      <c r="AC155">
        <f t="shared" si="73"/>
        <v>377.50710995977772</v>
      </c>
      <c r="AD155">
        <f t="shared" si="74"/>
        <v>6.2917851659962958</v>
      </c>
    </row>
    <row r="156" spans="1:30">
      <c r="A156">
        <f t="shared" si="53"/>
        <v>0.42589437819420783</v>
      </c>
      <c r="B156">
        <f t="shared" si="54"/>
        <v>0.78740157480314965</v>
      </c>
      <c r="C156">
        <f t="shared" si="55"/>
        <v>0.23364485981308411</v>
      </c>
      <c r="E156">
        <f t="shared" si="56"/>
        <v>25</v>
      </c>
      <c r="F156">
        <v>50</v>
      </c>
      <c r="G156">
        <v>25</v>
      </c>
      <c r="I156">
        <f t="shared" si="69"/>
        <v>0</v>
      </c>
      <c r="J156" t="e">
        <f t="shared" si="57"/>
        <v>#DIV/0!</v>
      </c>
      <c r="L156" t="e">
        <f t="shared" si="58"/>
        <v>#DIV/0!</v>
      </c>
      <c r="M156" t="e">
        <f t="shared" si="59"/>
        <v>#DIV/0!</v>
      </c>
      <c r="O156">
        <f t="shared" si="70"/>
        <v>3.0886068642370379</v>
      </c>
      <c r="P156">
        <f t="shared" si="71"/>
        <v>8.7175687477269594</v>
      </c>
      <c r="Q156">
        <f t="shared" si="60"/>
        <v>3.0886068642370379</v>
      </c>
      <c r="R156">
        <f t="shared" si="61"/>
        <v>8.7175687477269594</v>
      </c>
      <c r="S156">
        <f t="shared" si="62"/>
        <v>11.806175611963997</v>
      </c>
      <c r="T156">
        <f t="shared" si="63"/>
        <v>1810.2756747753556</v>
      </c>
      <c r="U156">
        <f t="shared" si="72"/>
        <v>30.171261246255927</v>
      </c>
      <c r="W156">
        <f t="shared" si="64"/>
        <v>12.244637035515174</v>
      </c>
      <c r="Y156">
        <f t="shared" si="65"/>
        <v>18.667825375415369</v>
      </c>
      <c r="Z156" s="9">
        <f t="shared" si="66"/>
        <v>18.667825375415369</v>
      </c>
      <c r="AA156">
        <f t="shared" si="67"/>
        <v>466.69563438538421</v>
      </c>
      <c r="AB156">
        <f t="shared" si="68"/>
        <v>2.7998796165285781E-3</v>
      </c>
      <c r="AC156">
        <f t="shared" si="73"/>
        <v>357.1582128376815</v>
      </c>
      <c r="AD156">
        <f t="shared" si="74"/>
        <v>5.9526368806280248</v>
      </c>
    </row>
    <row r="157" spans="1:30">
      <c r="A157">
        <f t="shared" si="53"/>
        <v>0.34071550255536626</v>
      </c>
      <c r="B157">
        <f t="shared" si="54"/>
        <v>0.78740157480314965</v>
      </c>
      <c r="C157">
        <f t="shared" si="55"/>
        <v>0.28037383177570091</v>
      </c>
      <c r="E157">
        <f t="shared" si="56"/>
        <v>20</v>
      </c>
      <c r="F157">
        <v>50</v>
      </c>
      <c r="G157">
        <v>30</v>
      </c>
      <c r="I157">
        <f t="shared" si="69"/>
        <v>0</v>
      </c>
      <c r="J157" t="e">
        <f t="shared" si="57"/>
        <v>#DIV/0!</v>
      </c>
      <c r="L157" t="e">
        <f t="shared" si="58"/>
        <v>#DIV/0!</v>
      </c>
      <c r="M157" t="e">
        <f t="shared" si="59"/>
        <v>#DIV/0!</v>
      </c>
      <c r="O157">
        <f t="shared" si="70"/>
        <v>3.0886068642370379</v>
      </c>
      <c r="P157">
        <f t="shared" si="71"/>
        <v>12.888423522860361</v>
      </c>
      <c r="Q157">
        <f t="shared" si="60"/>
        <v>3.0886068642370379</v>
      </c>
      <c r="R157">
        <f t="shared" si="61"/>
        <v>12.888423522860361</v>
      </c>
      <c r="S157">
        <f t="shared" si="62"/>
        <v>15.977030387097399</v>
      </c>
      <c r="T157">
        <f t="shared" si="63"/>
        <v>2181.4664434462588</v>
      </c>
      <c r="U157">
        <f t="shared" si="72"/>
        <v>36.357774057437645</v>
      </c>
      <c r="W157">
        <f t="shared" si="64"/>
        <v>16.325753245179619</v>
      </c>
      <c r="Y157">
        <f t="shared" si="65"/>
        <v>33.961028998051397</v>
      </c>
      <c r="Z157" s="9">
        <f t="shared" si="66"/>
        <v>33.961028998051397</v>
      </c>
      <c r="AA157">
        <f t="shared" si="67"/>
        <v>679.22057996102797</v>
      </c>
      <c r="AB157">
        <f t="shared" si="68"/>
        <v>3.0799232409526789E-3</v>
      </c>
      <c r="AC157">
        <f t="shared" si="73"/>
        <v>324.68341636029896</v>
      </c>
      <c r="AD157">
        <f t="shared" si="74"/>
        <v>5.4113902726716496</v>
      </c>
    </row>
    <row r="158" spans="1:30">
      <c r="A158">
        <f t="shared" ref="A158:A175" si="75">E158/58.7</f>
        <v>0.25553662691652468</v>
      </c>
      <c r="B158">
        <f t="shared" ref="B158:B175" si="76">F158/63.5</f>
        <v>0.78740157480314965</v>
      </c>
      <c r="C158">
        <f t="shared" ref="C158:C175" si="77">G158/107</f>
        <v>0.32710280373831774</v>
      </c>
      <c r="E158">
        <f t="shared" ref="E158:E175" si="78">100-F158-G158</f>
        <v>15</v>
      </c>
      <c r="F158">
        <v>50</v>
      </c>
      <c r="G158">
        <v>35</v>
      </c>
      <c r="I158">
        <f t="shared" si="69"/>
        <v>0</v>
      </c>
      <c r="J158" t="e">
        <f t="shared" ref="J158:J176" si="79">1/H158</f>
        <v>#DIV/0!</v>
      </c>
      <c r="L158" t="e">
        <f t="shared" ref="L158:L176" si="80">((J158-K$3*E158)/(K$3*E158))*100</f>
        <v>#DIV/0!</v>
      </c>
      <c r="M158" t="e">
        <f t="shared" ref="M158:M176" si="81">L158/E158</f>
        <v>#DIV/0!</v>
      </c>
      <c r="O158">
        <f t="shared" si="70"/>
        <v>3.0886068642370379</v>
      </c>
      <c r="P158">
        <f t="shared" si="71"/>
        <v>15.236432527404245</v>
      </c>
      <c r="Q158">
        <f t="shared" ref="Q158:Q176" si="82">IF(F158=0,0,O158)</f>
        <v>3.0886068642370379</v>
      </c>
      <c r="R158">
        <f t="shared" ref="R158:R176" si="83">IF(G158=0,0,P158)</f>
        <v>15.236432527404245</v>
      </c>
      <c r="S158">
        <f t="shared" ref="S158:S176" si="84">Q158+R158</f>
        <v>18.325039391641283</v>
      </c>
      <c r="T158">
        <f t="shared" ref="T158:T176" si="85">1/(((S158*K$3/100)+K$3)*E158)</f>
        <v>2850.9040442133442</v>
      </c>
      <c r="U158">
        <f t="shared" si="72"/>
        <v>47.515067403555733</v>
      </c>
      <c r="W158">
        <f t="shared" ref="W158:W176" si="86">7.04026277575896*EXP(-EXP(-(F158-31.2597696494867)/12.6685895587668)-(F158-31.2597696494867)/12.6685895587668+1)+15.3829750076766*EXP(-EXP(-(G158-36.5947176188799)/13.1738646366629)-(G158-36.5947176188799)/13.1738646366629+1)+-0.936493937145338*EXP(-EXP(-(F158-31.2597696494867)/12.6685895587668)-(F158-31.2597696494867)/12.6685895587668+1)*EXP(-EXP(-(G158-36.5947176188799)/13.1738646366629)-(G158-36.5947176188799)/13.1738646366629+1)</f>
        <v>18.279218921158076</v>
      </c>
      <c r="Y158">
        <f t="shared" ref="Y158:Y176" si="87">W158+(0.0635566682938822+0.0405819231287318*LN(E158)+-0.0520371252639255*(LN(E158))^2+0.0106381602099602*(LN(E158))^3)/(1+-1.45700051352569*LN(E158)+0.798911010088653*(LN(E158))^2+-0.195314109600566*(LN(E158))^3+0.0179571310856602*(LN(E158))^4)</f>
        <v>48.409114577944038</v>
      </c>
      <c r="Z158" s="9">
        <f t="shared" ref="Z158:Z176" si="88">IF(E158&gt;=40,W158,Y158)</f>
        <v>48.409114577944038</v>
      </c>
      <c r="AA158">
        <f t="shared" ref="AA158:AA176" si="89">Z158*E158</f>
        <v>726.13671866916059</v>
      </c>
      <c r="AB158">
        <f t="shared" ref="AB158:AB176" si="90">AA158*K$3*E158/100+K$3*E158</f>
        <v>2.4490218932880252E-3</v>
      </c>
      <c r="AC158">
        <f t="shared" si="73"/>
        <v>408.32628027567893</v>
      </c>
      <c r="AD158">
        <f t="shared" si="74"/>
        <v>6.8054380045946488</v>
      </c>
    </row>
    <row r="159" spans="1:30">
      <c r="A159">
        <f t="shared" si="75"/>
        <v>0.17035775127768313</v>
      </c>
      <c r="B159">
        <f t="shared" si="76"/>
        <v>0.78740157480314965</v>
      </c>
      <c r="C159">
        <f t="shared" si="77"/>
        <v>0.37383177570093457</v>
      </c>
      <c r="E159">
        <f t="shared" si="78"/>
        <v>10</v>
      </c>
      <c r="F159">
        <v>50</v>
      </c>
      <c r="G159">
        <v>40</v>
      </c>
      <c r="I159">
        <f t="shared" si="69"/>
        <v>0</v>
      </c>
      <c r="J159" t="e">
        <f t="shared" si="79"/>
        <v>#DIV/0!</v>
      </c>
      <c r="L159" t="e">
        <f t="shared" si="80"/>
        <v>#DIV/0!</v>
      </c>
      <c r="M159" t="e">
        <f t="shared" si="81"/>
        <v>#DIV/0!</v>
      </c>
      <c r="O159">
        <f t="shared" si="70"/>
        <v>3.0886068642370379</v>
      </c>
      <c r="P159">
        <f t="shared" si="71"/>
        <v>15.009712299078947</v>
      </c>
      <c r="Q159">
        <f t="shared" si="82"/>
        <v>3.0886068642370379</v>
      </c>
      <c r="R159">
        <f t="shared" si="83"/>
        <v>15.009712299078947</v>
      </c>
      <c r="S159">
        <f t="shared" si="84"/>
        <v>18.098319163315985</v>
      </c>
      <c r="T159">
        <f t="shared" si="85"/>
        <v>4284.5656363683047</v>
      </c>
      <c r="U159">
        <f t="shared" si="72"/>
        <v>71.409427272805075</v>
      </c>
      <c r="W159">
        <f t="shared" si="86"/>
        <v>17.941446429310062</v>
      </c>
      <c r="Y159">
        <f t="shared" si="87"/>
        <v>26.752744799283064</v>
      </c>
      <c r="Z159" s="9">
        <f t="shared" si="88"/>
        <v>26.752744799283064</v>
      </c>
      <c r="AA159">
        <f t="shared" si="89"/>
        <v>267.52744799283062</v>
      </c>
      <c r="AB159">
        <f t="shared" si="90"/>
        <v>7.2633883002535681E-4</v>
      </c>
      <c r="AC159">
        <f t="shared" si="73"/>
        <v>1376.7679196843842</v>
      </c>
      <c r="AD159">
        <f t="shared" si="74"/>
        <v>22.946131994739737</v>
      </c>
    </row>
    <row r="160" spans="1:30">
      <c r="A160">
        <f t="shared" si="75"/>
        <v>8.5178875638841564E-2</v>
      </c>
      <c r="B160">
        <f t="shared" si="76"/>
        <v>0.78740157480314965</v>
      </c>
      <c r="C160">
        <f t="shared" si="77"/>
        <v>0.42056074766355139</v>
      </c>
      <c r="E160">
        <f t="shared" si="78"/>
        <v>5</v>
      </c>
      <c r="F160">
        <v>50</v>
      </c>
      <c r="G160">
        <v>45</v>
      </c>
      <c r="I160">
        <f t="shared" si="69"/>
        <v>0</v>
      </c>
      <c r="J160" t="e">
        <f t="shared" si="79"/>
        <v>#DIV/0!</v>
      </c>
      <c r="L160" t="e">
        <f t="shared" si="80"/>
        <v>#DIV/0!</v>
      </c>
      <c r="M160" t="e">
        <f t="shared" si="81"/>
        <v>#DIV/0!</v>
      </c>
      <c r="O160">
        <f t="shared" si="70"/>
        <v>3.0886068642370379</v>
      </c>
      <c r="P160">
        <f t="shared" si="71"/>
        <v>12.840764022598147</v>
      </c>
      <c r="Q160">
        <f t="shared" si="82"/>
        <v>3.0886068642370379</v>
      </c>
      <c r="R160">
        <f t="shared" si="83"/>
        <v>12.840764022598147</v>
      </c>
      <c r="S160">
        <f t="shared" si="84"/>
        <v>15.929370886835185</v>
      </c>
      <c r="T160">
        <f t="shared" si="85"/>
        <v>8729.4530476480122</v>
      </c>
      <c r="U160">
        <f t="shared" si="72"/>
        <v>145.49088412746687</v>
      </c>
      <c r="W160">
        <f t="shared" si="86"/>
        <v>16.105843501932334</v>
      </c>
      <c r="Y160">
        <f t="shared" si="87"/>
        <v>17.357699731279723</v>
      </c>
      <c r="Z160" s="9">
        <f t="shared" si="88"/>
        <v>17.357699731279723</v>
      </c>
      <c r="AA160">
        <f t="shared" si="89"/>
        <v>86.788498656398616</v>
      </c>
      <c r="AB160">
        <f t="shared" si="90"/>
        <v>1.8457361527312113E-4</v>
      </c>
      <c r="AC160">
        <f t="shared" si="73"/>
        <v>5417.8924681095896</v>
      </c>
      <c r="AD160">
        <f t="shared" si="74"/>
        <v>90.298207801826493</v>
      </c>
    </row>
    <row r="161" spans="1:30">
      <c r="A161">
        <f t="shared" si="75"/>
        <v>0.59625212947189099</v>
      </c>
      <c r="B161">
        <f t="shared" si="76"/>
        <v>0.94488188976377951</v>
      </c>
      <c r="C161">
        <f t="shared" si="77"/>
        <v>4.6728971962616821E-2</v>
      </c>
      <c r="E161">
        <f t="shared" si="78"/>
        <v>35</v>
      </c>
      <c r="F161">
        <v>60</v>
      </c>
      <c r="G161">
        <v>5</v>
      </c>
      <c r="I161">
        <f t="shared" si="69"/>
        <v>0</v>
      </c>
      <c r="J161" t="e">
        <f t="shared" si="79"/>
        <v>#DIV/0!</v>
      </c>
      <c r="L161" t="e">
        <f t="shared" si="80"/>
        <v>#DIV/0!</v>
      </c>
      <c r="M161" t="e">
        <f t="shared" si="81"/>
        <v>#DIV/0!</v>
      </c>
      <c r="O161">
        <f t="shared" si="70"/>
        <v>1.9541694182113916</v>
      </c>
      <c r="P161">
        <f t="shared" si="71"/>
        <v>8.5399999650113093E-2</v>
      </c>
      <c r="Q161">
        <f t="shared" si="82"/>
        <v>1.9541694182113916</v>
      </c>
      <c r="R161">
        <f t="shared" si="83"/>
        <v>8.5399999650113093E-2</v>
      </c>
      <c r="S161">
        <f t="shared" si="84"/>
        <v>2.0395694178615047</v>
      </c>
      <c r="T161">
        <f t="shared" si="85"/>
        <v>1416.8173130895445</v>
      </c>
      <c r="U161">
        <f t="shared" si="72"/>
        <v>23.613621884825744</v>
      </c>
      <c r="W161">
        <f t="shared" si="86"/>
        <v>1.7928039149532264</v>
      </c>
      <c r="Y161">
        <f t="shared" si="87"/>
        <v>4.5984440878584207</v>
      </c>
      <c r="Z161" s="9">
        <f t="shared" si="88"/>
        <v>4.5984440878584207</v>
      </c>
      <c r="AA161">
        <f t="shared" si="89"/>
        <v>160.94554307504472</v>
      </c>
      <c r="AB161">
        <f t="shared" si="90"/>
        <v>1.8049592900447756E-3</v>
      </c>
      <c r="AC161">
        <f t="shared" si="73"/>
        <v>554.02911606676344</v>
      </c>
      <c r="AD161">
        <f t="shared" si="74"/>
        <v>9.2338186011127235</v>
      </c>
    </row>
    <row r="162" spans="1:30">
      <c r="A162">
        <f t="shared" si="75"/>
        <v>0.51107325383304936</v>
      </c>
      <c r="B162">
        <f t="shared" si="76"/>
        <v>0.94488188976377951</v>
      </c>
      <c r="C162">
        <f t="shared" si="77"/>
        <v>9.3457943925233641E-2</v>
      </c>
      <c r="E162">
        <f t="shared" si="78"/>
        <v>30</v>
      </c>
      <c r="F162">
        <v>60</v>
      </c>
      <c r="G162">
        <v>10</v>
      </c>
      <c r="I162">
        <f t="shared" si="69"/>
        <v>0</v>
      </c>
      <c r="J162" t="e">
        <f t="shared" si="79"/>
        <v>#DIV/0!</v>
      </c>
      <c r="L162" t="e">
        <f t="shared" si="80"/>
        <v>#DIV/0!</v>
      </c>
      <c r="M162" t="e">
        <f t="shared" si="81"/>
        <v>#DIV/0!</v>
      </c>
      <c r="O162">
        <f t="shared" si="70"/>
        <v>1.9541694182113916</v>
      </c>
      <c r="P162">
        <f t="shared" si="71"/>
        <v>0.46666000598660923</v>
      </c>
      <c r="Q162">
        <f t="shared" si="82"/>
        <v>1.9541694182113916</v>
      </c>
      <c r="R162">
        <f t="shared" si="83"/>
        <v>0.46666000598660923</v>
      </c>
      <c r="S162">
        <f t="shared" si="84"/>
        <v>2.4208294241980006</v>
      </c>
      <c r="T162">
        <f t="shared" si="85"/>
        <v>1646.800437126878</v>
      </c>
      <c r="U162">
        <f t="shared" si="72"/>
        <v>27.446673952114633</v>
      </c>
      <c r="W162">
        <f t="shared" si="86"/>
        <v>1.9518225426758822</v>
      </c>
      <c r="Y162">
        <f t="shared" si="87"/>
        <v>5.8269705322321128</v>
      </c>
      <c r="Z162" s="9">
        <f t="shared" si="88"/>
        <v>5.8269705322321128</v>
      </c>
      <c r="AA162">
        <f t="shared" si="89"/>
        <v>174.80911596696339</v>
      </c>
      <c r="AB162">
        <f t="shared" si="90"/>
        <v>1.6293030590926682E-3</v>
      </c>
      <c r="AC162">
        <f t="shared" si="73"/>
        <v>613.75935828469096</v>
      </c>
      <c r="AD162">
        <f t="shared" si="74"/>
        <v>10.229322638078182</v>
      </c>
    </row>
    <row r="163" spans="1:30">
      <c r="A163">
        <f t="shared" si="75"/>
        <v>0.42589437819420783</v>
      </c>
      <c r="B163">
        <f t="shared" si="76"/>
        <v>0.94488188976377951</v>
      </c>
      <c r="C163">
        <f t="shared" si="77"/>
        <v>0.14018691588785046</v>
      </c>
      <c r="E163">
        <f t="shared" si="78"/>
        <v>25</v>
      </c>
      <c r="F163">
        <v>60</v>
      </c>
      <c r="G163">
        <v>15</v>
      </c>
      <c r="I163">
        <f t="shared" si="69"/>
        <v>0</v>
      </c>
      <c r="J163" t="e">
        <f t="shared" si="79"/>
        <v>#DIV/0!</v>
      </c>
      <c r="L163" t="e">
        <f t="shared" si="80"/>
        <v>#DIV/0!</v>
      </c>
      <c r="M163" t="e">
        <f t="shared" si="81"/>
        <v>#DIV/0!</v>
      </c>
      <c r="O163">
        <f t="shared" si="70"/>
        <v>1.9541694182113916</v>
      </c>
      <c r="P163">
        <f t="shared" si="71"/>
        <v>1.7286999443540243</v>
      </c>
      <c r="Q163">
        <f t="shared" si="82"/>
        <v>1.9541694182113916</v>
      </c>
      <c r="R163">
        <f t="shared" si="83"/>
        <v>1.7286999443540243</v>
      </c>
      <c r="S163">
        <f t="shared" si="84"/>
        <v>3.6828693625654161</v>
      </c>
      <c r="T163">
        <f t="shared" si="85"/>
        <v>1952.1064689310801</v>
      </c>
      <c r="U163">
        <f t="shared" si="72"/>
        <v>32.535107815518003</v>
      </c>
      <c r="W163">
        <f t="shared" si="86"/>
        <v>3.0138006574396017</v>
      </c>
      <c r="Y163">
        <f t="shared" si="87"/>
        <v>9.4369889973397978</v>
      </c>
      <c r="Z163" s="9">
        <f t="shared" si="88"/>
        <v>9.4369889973397978</v>
      </c>
      <c r="AA163">
        <f t="shared" si="89"/>
        <v>235.92472493349496</v>
      </c>
      <c r="AB163">
        <f t="shared" si="90"/>
        <v>1.6597071389994808E-3</v>
      </c>
      <c r="AC163">
        <f t="shared" si="73"/>
        <v>602.51593579505163</v>
      </c>
      <c r="AD163">
        <f t="shared" si="74"/>
        <v>10.04193226325086</v>
      </c>
    </row>
    <row r="164" spans="1:30">
      <c r="A164">
        <f t="shared" si="75"/>
        <v>0.34071550255536626</v>
      </c>
      <c r="B164">
        <f t="shared" si="76"/>
        <v>0.94488188976377951</v>
      </c>
      <c r="C164">
        <f t="shared" si="77"/>
        <v>0.18691588785046728</v>
      </c>
      <c r="E164">
        <f t="shared" si="78"/>
        <v>20</v>
      </c>
      <c r="F164">
        <v>60</v>
      </c>
      <c r="G164">
        <v>20</v>
      </c>
      <c r="I164">
        <f t="shared" si="69"/>
        <v>0</v>
      </c>
      <c r="J164" t="e">
        <f t="shared" si="79"/>
        <v>#DIV/0!</v>
      </c>
      <c r="L164" t="e">
        <f t="shared" si="80"/>
        <v>#DIV/0!</v>
      </c>
      <c r="M164" t="e">
        <f t="shared" si="81"/>
        <v>#DIV/0!</v>
      </c>
      <c r="O164">
        <f t="shared" si="70"/>
        <v>1.9541694182113916</v>
      </c>
      <c r="P164">
        <f t="shared" si="71"/>
        <v>4.5242203209551821</v>
      </c>
      <c r="Q164">
        <f t="shared" si="82"/>
        <v>1.9541694182113916</v>
      </c>
      <c r="R164">
        <f t="shared" si="83"/>
        <v>4.5242203209551821</v>
      </c>
      <c r="S164">
        <f t="shared" si="84"/>
        <v>6.4783897391665732</v>
      </c>
      <c r="T164">
        <f t="shared" si="85"/>
        <v>2376.0689903346424</v>
      </c>
      <c r="U164">
        <f t="shared" si="72"/>
        <v>39.601149838910708</v>
      </c>
      <c r="W164">
        <f t="shared" si="86"/>
        <v>6.0616887593946531</v>
      </c>
      <c r="Y164">
        <f t="shared" si="87"/>
        <v>23.69696451226643</v>
      </c>
      <c r="Z164" s="9">
        <f t="shared" si="88"/>
        <v>23.69696451226643</v>
      </c>
      <c r="AA164">
        <f t="shared" si="89"/>
        <v>473.93929024532861</v>
      </c>
      <c r="AB164">
        <f t="shared" si="90"/>
        <v>2.2685347440526823E-3</v>
      </c>
      <c r="AC164">
        <f t="shared" si="73"/>
        <v>440.81317362304281</v>
      </c>
      <c r="AD164">
        <f t="shared" si="74"/>
        <v>7.3468862270507138</v>
      </c>
    </row>
    <row r="165" spans="1:30">
      <c r="A165">
        <f t="shared" si="75"/>
        <v>0.25553662691652468</v>
      </c>
      <c r="B165">
        <f t="shared" si="76"/>
        <v>0.94488188976377951</v>
      </c>
      <c r="C165">
        <f t="shared" si="77"/>
        <v>0.23364485981308411</v>
      </c>
      <c r="E165">
        <f t="shared" si="78"/>
        <v>15</v>
      </c>
      <c r="F165">
        <v>60</v>
      </c>
      <c r="G165">
        <v>25</v>
      </c>
      <c r="I165">
        <f t="shared" si="69"/>
        <v>0</v>
      </c>
      <c r="J165" t="e">
        <f t="shared" si="79"/>
        <v>#DIV/0!</v>
      </c>
      <c r="L165" t="e">
        <f t="shared" si="80"/>
        <v>#DIV/0!</v>
      </c>
      <c r="M165" t="e">
        <f t="shared" si="81"/>
        <v>#DIV/0!</v>
      </c>
      <c r="O165">
        <f t="shared" si="70"/>
        <v>1.9541694182113916</v>
      </c>
      <c r="P165">
        <f t="shared" si="71"/>
        <v>8.7175687477269594</v>
      </c>
      <c r="Q165">
        <f t="shared" si="82"/>
        <v>1.9541694182113916</v>
      </c>
      <c r="R165">
        <f t="shared" si="83"/>
        <v>8.7175687477269594</v>
      </c>
      <c r="S165">
        <f t="shared" si="84"/>
        <v>10.671738165938351</v>
      </c>
      <c r="T165">
        <f t="shared" si="85"/>
        <v>3048.0530885630847</v>
      </c>
      <c r="U165">
        <f t="shared" si="72"/>
        <v>50.800884809384748</v>
      </c>
      <c r="W165">
        <f t="shared" si="86"/>
        <v>10.690331159532935</v>
      </c>
      <c r="Y165">
        <f t="shared" si="87"/>
        <v>40.820226816318893</v>
      </c>
      <c r="Z165" s="9">
        <f t="shared" si="88"/>
        <v>40.820226816318893</v>
      </c>
      <c r="AA165">
        <f t="shared" si="89"/>
        <v>612.30340224478346</v>
      </c>
      <c r="AB165">
        <f t="shared" si="90"/>
        <v>2.1115713505280138E-3</v>
      </c>
      <c r="AC165">
        <f t="shared" si="73"/>
        <v>473.58096601847848</v>
      </c>
      <c r="AD165">
        <f t="shared" si="74"/>
        <v>7.8930161003079746</v>
      </c>
    </row>
    <row r="166" spans="1:30">
      <c r="A166">
        <f t="shared" si="75"/>
        <v>0.17035775127768313</v>
      </c>
      <c r="B166">
        <f t="shared" si="76"/>
        <v>0.94488188976377951</v>
      </c>
      <c r="C166">
        <f t="shared" si="77"/>
        <v>0.28037383177570091</v>
      </c>
      <c r="E166">
        <f t="shared" si="78"/>
        <v>10</v>
      </c>
      <c r="F166">
        <v>60</v>
      </c>
      <c r="G166">
        <v>30</v>
      </c>
      <c r="I166">
        <f t="shared" si="69"/>
        <v>0</v>
      </c>
      <c r="J166" t="e">
        <f t="shared" si="79"/>
        <v>#DIV/0!</v>
      </c>
      <c r="L166" t="e">
        <f t="shared" si="80"/>
        <v>#DIV/0!</v>
      </c>
      <c r="M166" t="e">
        <f t="shared" si="81"/>
        <v>#DIV/0!</v>
      </c>
      <c r="O166">
        <f t="shared" si="70"/>
        <v>1.9541694182113916</v>
      </c>
      <c r="P166">
        <f t="shared" si="71"/>
        <v>12.888423522860361</v>
      </c>
      <c r="Q166">
        <f t="shared" si="82"/>
        <v>1.9541694182113916</v>
      </c>
      <c r="R166">
        <f t="shared" si="83"/>
        <v>12.888423522860361</v>
      </c>
      <c r="S166">
        <f t="shared" si="84"/>
        <v>14.842592941071752</v>
      </c>
      <c r="T166">
        <f t="shared" si="85"/>
        <v>4406.0307856305526</v>
      </c>
      <c r="U166">
        <f t="shared" si="72"/>
        <v>73.43384642717588</v>
      </c>
      <c r="W166">
        <f t="shared" si="86"/>
        <v>14.832794792292132</v>
      </c>
      <c r="Y166">
        <f t="shared" si="87"/>
        <v>23.644093162265136</v>
      </c>
      <c r="Z166" s="9">
        <f t="shared" si="88"/>
        <v>23.644093162265136</v>
      </c>
      <c r="AA166">
        <f t="shared" si="89"/>
        <v>236.44093162265136</v>
      </c>
      <c r="AB166">
        <f t="shared" si="90"/>
        <v>6.6490302692223582E-4</v>
      </c>
      <c r="AC166">
        <f t="shared" si="73"/>
        <v>1503.9787149547083</v>
      </c>
      <c r="AD166">
        <f t="shared" si="74"/>
        <v>25.066311915911804</v>
      </c>
    </row>
    <row r="167" spans="1:30">
      <c r="A167">
        <f t="shared" si="75"/>
        <v>8.5178875638841564E-2</v>
      </c>
      <c r="B167">
        <f t="shared" si="76"/>
        <v>0.94488188976377951</v>
      </c>
      <c r="C167">
        <f t="shared" si="77"/>
        <v>0.32710280373831774</v>
      </c>
      <c r="E167">
        <f t="shared" si="78"/>
        <v>5</v>
      </c>
      <c r="F167">
        <v>60</v>
      </c>
      <c r="G167">
        <v>35</v>
      </c>
      <c r="I167">
        <f t="shared" si="69"/>
        <v>0</v>
      </c>
      <c r="J167" t="e">
        <f t="shared" si="79"/>
        <v>#DIV/0!</v>
      </c>
      <c r="L167" t="e">
        <f t="shared" si="80"/>
        <v>#DIV/0!</v>
      </c>
      <c r="M167" t="e">
        <f t="shared" si="81"/>
        <v>#DIV/0!</v>
      </c>
      <c r="O167">
        <f t="shared" si="70"/>
        <v>1.9541694182113916</v>
      </c>
      <c r="P167">
        <f t="shared" si="71"/>
        <v>15.236432527404245</v>
      </c>
      <c r="Q167">
        <f t="shared" si="82"/>
        <v>1.9541694182113916</v>
      </c>
      <c r="R167">
        <f t="shared" si="83"/>
        <v>15.236432527404245</v>
      </c>
      <c r="S167">
        <f t="shared" si="84"/>
        <v>17.190601945615636</v>
      </c>
      <c r="T167">
        <f t="shared" si="85"/>
        <v>8635.504752075909</v>
      </c>
      <c r="U167">
        <f t="shared" si="72"/>
        <v>143.92507920126516</v>
      </c>
      <c r="W167">
        <f t="shared" si="86"/>
        <v>16.815625004629915</v>
      </c>
      <c r="Y167">
        <f t="shared" si="87"/>
        <v>18.067481233977304</v>
      </c>
      <c r="Z167" s="9">
        <f t="shared" si="88"/>
        <v>18.067481233977304</v>
      </c>
      <c r="AA167">
        <f t="shared" si="89"/>
        <v>90.337406169886521</v>
      </c>
      <c r="AB167">
        <f t="shared" si="90"/>
        <v>1.8808044087933448E-4</v>
      </c>
      <c r="AC167">
        <f t="shared" si="73"/>
        <v>5316.8739679931068</v>
      </c>
      <c r="AD167">
        <f t="shared" si="74"/>
        <v>88.614566133218446</v>
      </c>
    </row>
    <row r="168" spans="1:30">
      <c r="A168">
        <f t="shared" si="75"/>
        <v>0.42589437819420783</v>
      </c>
      <c r="B168">
        <f t="shared" si="76"/>
        <v>1.1023622047244095</v>
      </c>
      <c r="C168">
        <f t="shared" si="77"/>
        <v>4.6728971962616821E-2</v>
      </c>
      <c r="E168">
        <f t="shared" si="78"/>
        <v>25</v>
      </c>
      <c r="F168">
        <v>70</v>
      </c>
      <c r="G168">
        <v>5</v>
      </c>
      <c r="I168">
        <f t="shared" si="69"/>
        <v>0</v>
      </c>
      <c r="J168" t="e">
        <f t="shared" si="79"/>
        <v>#DIV/0!</v>
      </c>
      <c r="L168" t="e">
        <f t="shared" si="80"/>
        <v>#DIV/0!</v>
      </c>
      <c r="M168" t="e">
        <f t="shared" si="81"/>
        <v>#DIV/0!</v>
      </c>
      <c r="O168">
        <f t="shared" si="70"/>
        <v>1.2477333068401173</v>
      </c>
      <c r="P168">
        <f t="shared" si="71"/>
        <v>8.5399999650113093E-2</v>
      </c>
      <c r="Q168">
        <f t="shared" si="82"/>
        <v>1.2477333068401173</v>
      </c>
      <c r="R168">
        <f t="shared" si="83"/>
        <v>8.5399999650113093E-2</v>
      </c>
      <c r="S168">
        <f t="shared" si="84"/>
        <v>1.3331333064902304</v>
      </c>
      <c r="T168">
        <f t="shared" si="85"/>
        <v>1997.3723637640308</v>
      </c>
      <c r="U168">
        <f t="shared" si="72"/>
        <v>33.289539396067177</v>
      </c>
      <c r="W168">
        <f t="shared" si="86"/>
        <v>0.86545719187452075</v>
      </c>
      <c r="Y168">
        <f t="shared" si="87"/>
        <v>7.2886455317747174</v>
      </c>
      <c r="Z168" s="9">
        <f t="shared" si="88"/>
        <v>7.2886455317747174</v>
      </c>
      <c r="AA168">
        <f t="shared" si="89"/>
        <v>182.21613829436794</v>
      </c>
      <c r="AB168">
        <f t="shared" si="90"/>
        <v>1.3943485093595252E-3</v>
      </c>
      <c r="AC168">
        <f t="shared" si="73"/>
        <v>717.18081475866904</v>
      </c>
      <c r="AD168">
        <f t="shared" si="74"/>
        <v>11.95301357931115</v>
      </c>
    </row>
    <row r="169" spans="1:30">
      <c r="A169">
        <f t="shared" si="75"/>
        <v>0.34071550255536626</v>
      </c>
      <c r="B169">
        <f t="shared" si="76"/>
        <v>1.1023622047244095</v>
      </c>
      <c r="C169">
        <f t="shared" si="77"/>
        <v>9.3457943925233641E-2</v>
      </c>
      <c r="E169">
        <f t="shared" si="78"/>
        <v>20</v>
      </c>
      <c r="F169">
        <v>70</v>
      </c>
      <c r="G169">
        <v>10</v>
      </c>
      <c r="I169">
        <f t="shared" si="69"/>
        <v>0</v>
      </c>
      <c r="J169" t="e">
        <f t="shared" si="79"/>
        <v>#DIV/0!</v>
      </c>
      <c r="L169" t="e">
        <f t="shared" si="80"/>
        <v>#DIV/0!</v>
      </c>
      <c r="M169" t="e">
        <f t="shared" si="81"/>
        <v>#DIV/0!</v>
      </c>
      <c r="O169">
        <f t="shared" si="70"/>
        <v>1.2477333068401173</v>
      </c>
      <c r="P169">
        <f t="shared" si="71"/>
        <v>0.46666000598660923</v>
      </c>
      <c r="Q169">
        <f t="shared" si="82"/>
        <v>1.2477333068401173</v>
      </c>
      <c r="R169">
        <f t="shared" si="83"/>
        <v>0.46666000598660923</v>
      </c>
      <c r="S169">
        <f t="shared" si="84"/>
        <v>1.7143933128267266</v>
      </c>
      <c r="T169">
        <f t="shared" si="85"/>
        <v>2487.3569193092299</v>
      </c>
      <c r="U169">
        <f t="shared" si="72"/>
        <v>41.455948655153833</v>
      </c>
      <c r="W169">
        <f t="shared" si="86"/>
        <v>1.0257710630299846</v>
      </c>
      <c r="Y169">
        <f t="shared" si="87"/>
        <v>18.661046815901763</v>
      </c>
      <c r="Z169" s="9">
        <f t="shared" si="88"/>
        <v>18.661046815901763</v>
      </c>
      <c r="AA169">
        <f t="shared" si="89"/>
        <v>373.22093631803523</v>
      </c>
      <c r="AB169">
        <f t="shared" si="90"/>
        <v>1.8704384834704944E-3</v>
      </c>
      <c r="AC169">
        <f t="shared" si="73"/>
        <v>534.63399563109704</v>
      </c>
      <c r="AD169">
        <f t="shared" si="74"/>
        <v>8.9105665938516179</v>
      </c>
    </row>
    <row r="170" spans="1:30">
      <c r="A170">
        <f t="shared" si="75"/>
        <v>0.25553662691652468</v>
      </c>
      <c r="B170">
        <f t="shared" si="76"/>
        <v>1.1023622047244095</v>
      </c>
      <c r="C170">
        <f t="shared" si="77"/>
        <v>0.14018691588785046</v>
      </c>
      <c r="E170">
        <f t="shared" si="78"/>
        <v>15</v>
      </c>
      <c r="F170">
        <v>70</v>
      </c>
      <c r="G170">
        <v>15</v>
      </c>
      <c r="I170">
        <f t="shared" si="69"/>
        <v>0</v>
      </c>
      <c r="J170" t="e">
        <f t="shared" si="79"/>
        <v>#DIV/0!</v>
      </c>
      <c r="L170" t="e">
        <f t="shared" si="80"/>
        <v>#DIV/0!</v>
      </c>
      <c r="M170" t="e">
        <f t="shared" si="81"/>
        <v>#DIV/0!</v>
      </c>
      <c r="O170">
        <f t="shared" si="70"/>
        <v>1.2477333068401173</v>
      </c>
      <c r="P170">
        <f t="shared" si="71"/>
        <v>1.7286999443540243</v>
      </c>
      <c r="Q170">
        <f t="shared" si="82"/>
        <v>1.2477333068401173</v>
      </c>
      <c r="R170">
        <f t="shared" si="83"/>
        <v>1.7286999443540243</v>
      </c>
      <c r="S170">
        <f t="shared" si="84"/>
        <v>2.9764332511941416</v>
      </c>
      <c r="T170">
        <f t="shared" si="85"/>
        <v>3275.8304272441055</v>
      </c>
      <c r="U170">
        <f t="shared" si="72"/>
        <v>54.597173787401758</v>
      </c>
      <c r="W170">
        <f t="shared" si="86"/>
        <v>2.0963992346998221</v>
      </c>
      <c r="Y170">
        <f t="shared" si="87"/>
        <v>32.226294891485779</v>
      </c>
      <c r="Z170" s="9">
        <f t="shared" si="88"/>
        <v>32.226294891485779</v>
      </c>
      <c r="AA170">
        <f t="shared" si="89"/>
        <v>483.39442337228667</v>
      </c>
      <c r="AB170">
        <f t="shared" si="90"/>
        <v>1.7294301088111265E-3</v>
      </c>
      <c r="AC170">
        <f t="shared" si="73"/>
        <v>578.22515920428646</v>
      </c>
      <c r="AD170">
        <f t="shared" si="74"/>
        <v>9.6370859867381071</v>
      </c>
    </row>
    <row r="171" spans="1:30">
      <c r="A171">
        <f t="shared" si="75"/>
        <v>0.17035775127768313</v>
      </c>
      <c r="B171">
        <f t="shared" si="76"/>
        <v>1.1023622047244095</v>
      </c>
      <c r="C171">
        <f t="shared" si="77"/>
        <v>0.18691588785046728</v>
      </c>
      <c r="E171">
        <f t="shared" si="78"/>
        <v>10</v>
      </c>
      <c r="F171">
        <v>70</v>
      </c>
      <c r="G171">
        <v>20</v>
      </c>
      <c r="I171">
        <f t="shared" si="69"/>
        <v>0</v>
      </c>
      <c r="J171" t="e">
        <f t="shared" si="79"/>
        <v>#DIV/0!</v>
      </c>
      <c r="L171" t="e">
        <f t="shared" si="80"/>
        <v>#DIV/0!</v>
      </c>
      <c r="M171" t="e">
        <f t="shared" si="81"/>
        <v>#DIV/0!</v>
      </c>
      <c r="O171">
        <f t="shared" si="70"/>
        <v>1.2477333068401173</v>
      </c>
      <c r="P171">
        <f t="shared" si="71"/>
        <v>4.5242203209551821</v>
      </c>
      <c r="Q171">
        <f t="shared" si="82"/>
        <v>1.2477333068401173</v>
      </c>
      <c r="R171">
        <f t="shared" si="83"/>
        <v>4.5242203209551821</v>
      </c>
      <c r="S171">
        <f t="shared" si="84"/>
        <v>5.7719536277952992</v>
      </c>
      <c r="T171">
        <f t="shared" si="85"/>
        <v>4783.8768467923128</v>
      </c>
      <c r="U171">
        <f t="shared" si="72"/>
        <v>79.731280779871881</v>
      </c>
      <c r="W171">
        <f t="shared" si="86"/>
        <v>5.169113088860942</v>
      </c>
      <c r="Y171">
        <f t="shared" si="87"/>
        <v>13.980411458833945</v>
      </c>
      <c r="Z171" s="9">
        <f t="shared" si="88"/>
        <v>13.980411458833945</v>
      </c>
      <c r="AA171">
        <f t="shared" si="89"/>
        <v>139.80411458833944</v>
      </c>
      <c r="AB171">
        <f t="shared" si="90"/>
        <v>4.7392117507576961E-4</v>
      </c>
      <c r="AC171">
        <f t="shared" si="73"/>
        <v>2110.0555379069565</v>
      </c>
      <c r="AD171">
        <f t="shared" si="74"/>
        <v>35.167592298449271</v>
      </c>
    </row>
    <row r="172" spans="1:30">
      <c r="A172">
        <f t="shared" si="75"/>
        <v>8.5178875638841564E-2</v>
      </c>
      <c r="B172">
        <f t="shared" si="76"/>
        <v>1.1023622047244095</v>
      </c>
      <c r="C172">
        <f t="shared" si="77"/>
        <v>0.23364485981308411</v>
      </c>
      <c r="E172">
        <f t="shared" si="78"/>
        <v>5</v>
      </c>
      <c r="F172">
        <v>70</v>
      </c>
      <c r="G172">
        <v>25</v>
      </c>
      <c r="I172">
        <f t="shared" si="69"/>
        <v>0</v>
      </c>
      <c r="J172" t="e">
        <f t="shared" si="79"/>
        <v>#DIV/0!</v>
      </c>
      <c r="L172" t="e">
        <f t="shared" si="80"/>
        <v>#DIV/0!</v>
      </c>
      <c r="M172" t="e">
        <f t="shared" si="81"/>
        <v>#DIV/0!</v>
      </c>
      <c r="O172">
        <f t="shared" si="70"/>
        <v>1.2477333068401173</v>
      </c>
      <c r="P172">
        <f t="shared" si="71"/>
        <v>8.7175687477269594</v>
      </c>
      <c r="Q172">
        <f t="shared" si="82"/>
        <v>1.2477333068401173</v>
      </c>
      <c r="R172">
        <f t="shared" si="83"/>
        <v>8.7175687477269594</v>
      </c>
      <c r="S172">
        <f t="shared" si="84"/>
        <v>9.9653020545670774</v>
      </c>
      <c r="T172">
        <f t="shared" si="85"/>
        <v>9202.902925668539</v>
      </c>
      <c r="U172">
        <f t="shared" si="72"/>
        <v>153.38171542780898</v>
      </c>
      <c r="W172">
        <f t="shared" si="86"/>
        <v>9.835456849886663</v>
      </c>
      <c r="Y172">
        <f t="shared" si="87"/>
        <v>11.087313079234052</v>
      </c>
      <c r="Z172" s="9">
        <f t="shared" si="88"/>
        <v>11.087313079234052</v>
      </c>
      <c r="AA172">
        <f t="shared" si="89"/>
        <v>55.436565396170259</v>
      </c>
      <c r="AB172">
        <f t="shared" si="90"/>
        <v>1.5359344406736189E-4</v>
      </c>
      <c r="AC172">
        <f t="shared" si="73"/>
        <v>6510.6945551753324</v>
      </c>
      <c r="AD172">
        <f t="shared" si="74"/>
        <v>108.51157591958888</v>
      </c>
    </row>
    <row r="173" spans="1:30">
      <c r="A173">
        <f t="shared" si="75"/>
        <v>0.25553662691652468</v>
      </c>
      <c r="B173">
        <f t="shared" si="76"/>
        <v>1.2598425196850394</v>
      </c>
      <c r="C173">
        <f t="shared" si="77"/>
        <v>4.6728971962616821E-2</v>
      </c>
      <c r="E173">
        <f t="shared" si="78"/>
        <v>15</v>
      </c>
      <c r="F173">
        <v>80</v>
      </c>
      <c r="G173">
        <v>5</v>
      </c>
      <c r="I173">
        <f t="shared" si="69"/>
        <v>0</v>
      </c>
      <c r="J173" t="e">
        <f t="shared" si="79"/>
        <v>#DIV/0!</v>
      </c>
      <c r="L173" t="e">
        <f t="shared" si="80"/>
        <v>#DIV/0!</v>
      </c>
      <c r="M173" t="e">
        <f t="shared" si="81"/>
        <v>#DIV/0!</v>
      </c>
      <c r="O173">
        <f t="shared" si="70"/>
        <v>0.71911979371332668</v>
      </c>
      <c r="P173">
        <f t="shared" si="71"/>
        <v>8.5399999650113093E-2</v>
      </c>
      <c r="Q173">
        <f t="shared" si="82"/>
        <v>0.71911979371332668</v>
      </c>
      <c r="R173">
        <f t="shared" si="83"/>
        <v>8.5399999650113093E-2</v>
      </c>
      <c r="S173">
        <f t="shared" si="84"/>
        <v>0.80451979336343982</v>
      </c>
      <c r="T173">
        <f t="shared" si="85"/>
        <v>3346.4107961113673</v>
      </c>
      <c r="U173">
        <f t="shared" si="72"/>
        <v>55.773513268522791</v>
      </c>
      <c r="W173">
        <f t="shared" si="86"/>
        <v>0.40733409005444332</v>
      </c>
      <c r="Y173">
        <f t="shared" si="87"/>
        <v>30.537229746840403</v>
      </c>
      <c r="Z173" s="9">
        <f t="shared" si="88"/>
        <v>30.537229746840403</v>
      </c>
      <c r="AA173">
        <f t="shared" si="89"/>
        <v>458.05844620260604</v>
      </c>
      <c r="AB173">
        <f t="shared" si="90"/>
        <v>1.6543234571223498E-3</v>
      </c>
      <c r="AC173">
        <f t="shared" si="73"/>
        <v>604.47670961486119</v>
      </c>
      <c r="AD173">
        <f t="shared" si="74"/>
        <v>10.074611826914353</v>
      </c>
    </row>
    <row r="174" spans="1:30">
      <c r="A174">
        <f t="shared" si="75"/>
        <v>0.17035775127768313</v>
      </c>
      <c r="B174">
        <f t="shared" si="76"/>
        <v>1.2598425196850394</v>
      </c>
      <c r="C174">
        <f t="shared" si="77"/>
        <v>9.3457943925233641E-2</v>
      </c>
      <c r="E174">
        <f t="shared" si="78"/>
        <v>10</v>
      </c>
      <c r="F174">
        <v>80</v>
      </c>
      <c r="G174">
        <v>10</v>
      </c>
      <c r="I174">
        <f t="shared" si="69"/>
        <v>0</v>
      </c>
      <c r="J174" t="e">
        <f t="shared" si="79"/>
        <v>#DIV/0!</v>
      </c>
      <c r="L174" t="e">
        <f t="shared" si="80"/>
        <v>#DIV/0!</v>
      </c>
      <c r="M174" t="e">
        <f t="shared" si="81"/>
        <v>#DIV/0!</v>
      </c>
      <c r="O174">
        <f t="shared" si="70"/>
        <v>0.71911979371332668</v>
      </c>
      <c r="P174">
        <f t="shared" si="71"/>
        <v>0.46666000598660923</v>
      </c>
      <c r="Q174">
        <f t="shared" si="82"/>
        <v>0.71911979371332668</v>
      </c>
      <c r="R174">
        <f t="shared" si="83"/>
        <v>0.46666000598660923</v>
      </c>
      <c r="S174">
        <f t="shared" si="84"/>
        <v>1.185779799699936</v>
      </c>
      <c r="T174">
        <f t="shared" si="85"/>
        <v>5000.7026778035524</v>
      </c>
      <c r="U174">
        <f t="shared" si="72"/>
        <v>83.345044630059206</v>
      </c>
      <c r="W174">
        <f t="shared" si="86"/>
        <v>0.56828783076924538</v>
      </c>
      <c r="Y174">
        <f t="shared" si="87"/>
        <v>9.3795862007422492</v>
      </c>
      <c r="Z174" s="9">
        <f t="shared" si="88"/>
        <v>9.3795862007422492</v>
      </c>
      <c r="AA174">
        <f t="shared" si="89"/>
        <v>93.7958620074225</v>
      </c>
      <c r="AB174">
        <f t="shared" si="90"/>
        <v>3.8299577471822622E-4</v>
      </c>
      <c r="AC174">
        <f t="shared" si="73"/>
        <v>2610.9948621122776</v>
      </c>
      <c r="AD174">
        <f t="shared" si="74"/>
        <v>43.516581035204624</v>
      </c>
    </row>
    <row r="175" spans="1:30">
      <c r="A175">
        <f t="shared" si="75"/>
        <v>8.5178875638841564E-2</v>
      </c>
      <c r="B175">
        <f t="shared" si="76"/>
        <v>1.2598425196850394</v>
      </c>
      <c r="C175">
        <f t="shared" si="77"/>
        <v>0.14018691588785046</v>
      </c>
      <c r="E175">
        <f t="shared" si="78"/>
        <v>5</v>
      </c>
      <c r="F175">
        <v>80</v>
      </c>
      <c r="G175">
        <v>15</v>
      </c>
      <c r="I175">
        <f t="shared" si="69"/>
        <v>0</v>
      </c>
      <c r="J175" t="e">
        <f t="shared" si="79"/>
        <v>#DIV/0!</v>
      </c>
      <c r="L175" t="e">
        <f t="shared" si="80"/>
        <v>#DIV/0!</v>
      </c>
      <c r="M175" t="e">
        <f t="shared" si="81"/>
        <v>#DIV/0!</v>
      </c>
      <c r="O175">
        <f t="shared" si="70"/>
        <v>0.71911979371332668</v>
      </c>
      <c r="P175">
        <f t="shared" si="71"/>
        <v>1.7286999443540243</v>
      </c>
      <c r="Q175">
        <f t="shared" si="82"/>
        <v>0.71911979371332668</v>
      </c>
      <c r="R175">
        <f t="shared" si="83"/>
        <v>1.7286999443540243</v>
      </c>
      <c r="S175">
        <f t="shared" si="84"/>
        <v>2.4478197380673512</v>
      </c>
      <c r="T175">
        <f t="shared" si="85"/>
        <v>9878.199483282544</v>
      </c>
      <c r="U175">
        <f t="shared" si="72"/>
        <v>164.63665805470907</v>
      </c>
      <c r="W175">
        <f t="shared" si="86"/>
        <v>1.6431892594659641</v>
      </c>
      <c r="Y175">
        <f t="shared" si="87"/>
        <v>2.895045488813353</v>
      </c>
      <c r="Z175" s="9">
        <f t="shared" si="88"/>
        <v>2.895045488813353</v>
      </c>
      <c r="AA175">
        <f t="shared" si="89"/>
        <v>14.475227444066764</v>
      </c>
      <c r="AB175">
        <f t="shared" si="90"/>
        <v>1.1311781367990786E-4</v>
      </c>
      <c r="AC175">
        <f t="shared" si="73"/>
        <v>8840.3405924174203</v>
      </c>
      <c r="AD175">
        <f t="shared" si="74"/>
        <v>147.33900987362367</v>
      </c>
    </row>
    <row r="176" spans="1:30">
      <c r="A176" s="3">
        <f>IF(Sheet7!A4=0,0.00001,Sheet7!A4)</f>
        <v>1</v>
      </c>
      <c r="B176" s="3">
        <f>IF(Sheet7!B4=0,0.00001,Sheet7!B4)</f>
        <v>1</v>
      </c>
      <c r="C176" s="3">
        <f>IF(Sheet7!C4=0,0.00001,Sheet7!C4)</f>
        <v>1</v>
      </c>
      <c r="D176" s="3"/>
      <c r="E176" s="3">
        <f t="shared" ref="E176" si="91">(A176*58.7/(B176*63.5+A176*58.7+C176*107))*100</f>
        <v>25.610820244328103</v>
      </c>
      <c r="F176" s="3">
        <f t="shared" ref="F176" si="92">(B176*63.5/(A176*58.7+B176*63.5+C176*107))*100</f>
        <v>27.705061082024436</v>
      </c>
      <c r="G176" s="3">
        <f t="shared" ref="G176" si="93">(C176*107/(B176*63.5+A176*58.7+C176*107))*100</f>
        <v>46.684118673647475</v>
      </c>
      <c r="H176" s="3"/>
      <c r="I176" s="3">
        <f t="shared" si="69"/>
        <v>0</v>
      </c>
      <c r="J176" s="3" t="e">
        <f t="shared" si="79"/>
        <v>#DIV/0!</v>
      </c>
      <c r="K176" s="3"/>
      <c r="L176" s="3" t="e">
        <f t="shared" si="80"/>
        <v>#DIV/0!</v>
      </c>
      <c r="M176" s="3" t="e">
        <f t="shared" si="81"/>
        <v>#DIV/0!</v>
      </c>
      <c r="N176" s="3"/>
      <c r="O176">
        <f t="shared" si="70"/>
        <v>6.7864608362276115</v>
      </c>
      <c r="P176">
        <f t="shared" si="71"/>
        <v>11.888050075054659</v>
      </c>
      <c r="Q176" s="3">
        <f t="shared" si="82"/>
        <v>6.7864608362276115</v>
      </c>
      <c r="R176" s="3">
        <f t="shared" si="83"/>
        <v>11.888050075054659</v>
      </c>
      <c r="S176" s="3">
        <f t="shared" si="84"/>
        <v>18.674510911282269</v>
      </c>
      <c r="T176" s="3">
        <f t="shared" si="85"/>
        <v>1664.8287929957883</v>
      </c>
      <c r="U176" s="3">
        <f t="shared" si="72"/>
        <v>27.747146549929806</v>
      </c>
      <c r="V176" s="3"/>
      <c r="W176" s="3">
        <f t="shared" si="86"/>
        <v>18.242376813051873</v>
      </c>
      <c r="X176" s="3"/>
      <c r="Y176" s="3">
        <f t="shared" si="87"/>
        <v>24.183427517304359</v>
      </c>
      <c r="Z176" s="10">
        <f t="shared" si="88"/>
        <v>24.183427517304359</v>
      </c>
      <c r="AA176" s="3">
        <f t="shared" si="89"/>
        <v>619.35741503741986</v>
      </c>
      <c r="AB176" s="3">
        <f t="shared" si="90"/>
        <v>3.6409749897130207E-3</v>
      </c>
      <c r="AC176" s="3">
        <f t="shared" si="73"/>
        <v>274.65170807965899</v>
      </c>
      <c r="AD176" s="3">
        <f t="shared" si="74"/>
        <v>4.5775284679943162</v>
      </c>
    </row>
    <row r="177" spans="3:3">
      <c r="C177" s="18">
        <f>C176</f>
        <v>1</v>
      </c>
    </row>
  </sheetData>
  <printOptions gridLines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sqref="A1:B6"/>
    </sheetView>
  </sheetViews>
  <sheetFormatPr defaultRowHeight="15"/>
  <sheetData>
    <row r="1" spans="1:10">
      <c r="A1" t="s">
        <v>14</v>
      </c>
      <c r="I1" t="s">
        <v>18</v>
      </c>
    </row>
    <row r="2" spans="1:10">
      <c r="A2" t="s">
        <v>15</v>
      </c>
      <c r="B2" t="s">
        <v>16</v>
      </c>
      <c r="I2" t="s">
        <v>1</v>
      </c>
      <c r="J2" t="s">
        <v>16</v>
      </c>
    </row>
    <row r="3" spans="1:10">
      <c r="A3">
        <v>35.1</v>
      </c>
      <c r="B3">
        <v>6.46</v>
      </c>
      <c r="I3">
        <v>47.7</v>
      </c>
      <c r="J3">
        <v>11.2934</v>
      </c>
    </row>
    <row r="4" spans="1:10">
      <c r="A4">
        <v>52</v>
      </c>
      <c r="B4">
        <v>2.76</v>
      </c>
      <c r="I4">
        <v>64.599999999999994</v>
      </c>
      <c r="J4">
        <v>3.919</v>
      </c>
    </row>
    <row r="5" spans="1:10">
      <c r="A5">
        <v>9.76</v>
      </c>
      <c r="B5">
        <v>0.64</v>
      </c>
      <c r="I5">
        <v>15.4</v>
      </c>
      <c r="J5">
        <v>1.89</v>
      </c>
    </row>
    <row r="6" spans="1:10">
      <c r="A6">
        <v>68.400000000000006</v>
      </c>
      <c r="B6">
        <v>1.4</v>
      </c>
      <c r="I6">
        <v>78.5</v>
      </c>
      <c r="J6">
        <v>2.6</v>
      </c>
    </row>
    <row r="7" spans="1:10">
      <c r="I7">
        <v>0</v>
      </c>
      <c r="J7">
        <v>0</v>
      </c>
    </row>
    <row r="8" spans="1:10">
      <c r="I8">
        <v>100</v>
      </c>
      <c r="J8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F3" sqref="F3:H42"/>
    </sheetView>
  </sheetViews>
  <sheetFormatPr defaultRowHeight="15"/>
  <sheetData>
    <row r="1" spans="1:8">
      <c r="A1" t="s">
        <v>26</v>
      </c>
      <c r="H1" t="s">
        <v>28</v>
      </c>
    </row>
    <row r="2" spans="1:8">
      <c r="A2" t="s">
        <v>3</v>
      </c>
      <c r="B2" t="s">
        <v>4</v>
      </c>
      <c r="C2" t="s">
        <v>5</v>
      </c>
      <c r="E2" t="s">
        <v>27</v>
      </c>
      <c r="F2" t="s">
        <v>0</v>
      </c>
      <c r="G2" t="s">
        <v>1</v>
      </c>
    </row>
    <row r="3" spans="1:8">
      <c r="A3" s="3">
        <v>1</v>
      </c>
      <c r="B3" s="3">
        <v>1</v>
      </c>
      <c r="C3" s="3">
        <v>2</v>
      </c>
      <c r="D3" s="3"/>
      <c r="E3" s="3">
        <f t="shared" ref="E3:E18" si="0">(A3*58.7/(B3*63.5+A3*58.7+C3*107))*100</f>
        <v>17.459845330160618</v>
      </c>
      <c r="F3" s="3">
        <f t="shared" ref="F3:F18" si="1">(B3*63.5/(A3*58.7+B3*63.5+C3*107))*100</f>
        <v>18.887566924449732</v>
      </c>
      <c r="G3" s="3">
        <f t="shared" ref="G3:G18" si="2">(C3*107/(B3*63.5+A3*58.7+C3*107))*100</f>
        <v>63.652587745389653</v>
      </c>
      <c r="H3">
        <v>7.2528808671560139</v>
      </c>
    </row>
    <row r="4" spans="1:8">
      <c r="A4" s="3">
        <v>1</v>
      </c>
      <c r="B4" s="3">
        <v>2</v>
      </c>
      <c r="C4" s="3">
        <v>1</v>
      </c>
      <c r="D4" s="3"/>
      <c r="E4" s="3">
        <f t="shared" si="0"/>
        <v>20.054663477963789</v>
      </c>
      <c r="F4" s="3">
        <f t="shared" si="1"/>
        <v>43.389135633754698</v>
      </c>
      <c r="G4" s="3">
        <f t="shared" si="2"/>
        <v>36.556200888281523</v>
      </c>
      <c r="H4">
        <v>19.74090002146583</v>
      </c>
    </row>
    <row r="5" spans="1:8">
      <c r="A5" s="3">
        <v>2</v>
      </c>
      <c r="B5" s="3">
        <v>1</v>
      </c>
      <c r="C5" s="3">
        <v>1</v>
      </c>
      <c r="D5" s="3"/>
      <c r="E5" s="3">
        <f t="shared" si="0"/>
        <v>40.778047933310177</v>
      </c>
      <c r="F5" s="3">
        <f t="shared" si="1"/>
        <v>22.056269538034041</v>
      </c>
      <c r="G5" s="3">
        <f t="shared" si="2"/>
        <v>37.165682528655786</v>
      </c>
      <c r="H5">
        <v>19.970701214917582</v>
      </c>
    </row>
    <row r="6" spans="1:8">
      <c r="A6" s="3">
        <v>1</v>
      </c>
      <c r="B6" s="3">
        <v>1</v>
      </c>
      <c r="C6" s="3">
        <v>1</v>
      </c>
      <c r="D6" s="3"/>
      <c r="E6" s="3">
        <f t="shared" si="0"/>
        <v>25.610820244328103</v>
      </c>
      <c r="F6" s="3">
        <f t="shared" si="1"/>
        <v>27.705061082024436</v>
      </c>
      <c r="G6" s="3">
        <f t="shared" si="2"/>
        <v>46.684118673647475</v>
      </c>
      <c r="H6">
        <v>18.629611920058359</v>
      </c>
    </row>
    <row r="7" spans="1:8">
      <c r="A7" s="3">
        <v>1</v>
      </c>
      <c r="B7" s="3">
        <v>0.73</v>
      </c>
      <c r="C7" s="3">
        <v>0.314</v>
      </c>
      <c r="D7" s="3"/>
      <c r="E7" s="3">
        <f t="shared" si="0"/>
        <v>42.33590329816159</v>
      </c>
      <c r="F7" s="3">
        <f t="shared" si="1"/>
        <v>33.43238155683612</v>
      </c>
      <c r="G7" s="3">
        <f t="shared" si="2"/>
        <v>24.231715145002266</v>
      </c>
      <c r="H7">
        <v>14.836526186587054</v>
      </c>
    </row>
    <row r="8" spans="1:8">
      <c r="A8" s="3">
        <v>3</v>
      </c>
      <c r="B8" s="3">
        <v>1</v>
      </c>
      <c r="C8" s="3">
        <v>1</v>
      </c>
      <c r="E8">
        <f t="shared" si="0"/>
        <v>50.807847663012119</v>
      </c>
      <c r="F8">
        <f t="shared" si="1"/>
        <v>18.320830929024812</v>
      </c>
      <c r="G8">
        <f t="shared" si="2"/>
        <v>30.87132140796307</v>
      </c>
      <c r="H8">
        <v>16.351168354812184</v>
      </c>
    </row>
    <row r="9" spans="1:8">
      <c r="A9" s="3">
        <v>1</v>
      </c>
      <c r="B9" s="3">
        <v>2</v>
      </c>
      <c r="C9" s="3">
        <v>3</v>
      </c>
      <c r="E9">
        <f t="shared" si="0"/>
        <v>11.584764160252616</v>
      </c>
      <c r="F9">
        <f t="shared" si="1"/>
        <v>25.064140517071248</v>
      </c>
      <c r="G9">
        <f t="shared" si="2"/>
        <v>63.351095322676144</v>
      </c>
      <c r="H9">
        <v>10.09458554273726</v>
      </c>
    </row>
    <row r="10" spans="1:8">
      <c r="A10" s="3">
        <v>4</v>
      </c>
      <c r="B10" s="3">
        <v>2</v>
      </c>
      <c r="C10" s="3">
        <v>1</v>
      </c>
      <c r="E10">
        <f t="shared" si="0"/>
        <v>50.085324232081909</v>
      </c>
      <c r="F10">
        <f t="shared" si="1"/>
        <v>27.090443686006825</v>
      </c>
      <c r="G10">
        <f t="shared" si="2"/>
        <v>22.824232081911262</v>
      </c>
      <c r="H10">
        <v>13.368664984987245</v>
      </c>
    </row>
    <row r="11" spans="1:8">
      <c r="A11" s="3">
        <v>1</v>
      </c>
      <c r="B11" s="3">
        <v>4</v>
      </c>
      <c r="C11" s="3">
        <v>1</v>
      </c>
      <c r="E11">
        <f t="shared" si="0"/>
        <v>13.986180605194187</v>
      </c>
      <c r="F11">
        <f t="shared" si="1"/>
        <v>60.519418632356448</v>
      </c>
      <c r="G11">
        <f t="shared" si="2"/>
        <v>25.49440076244937</v>
      </c>
      <c r="H11">
        <v>11.050926151361002</v>
      </c>
    </row>
    <row r="12" spans="1:8">
      <c r="A12" s="3">
        <v>1</v>
      </c>
      <c r="B12" s="3">
        <v>1</v>
      </c>
      <c r="C12" s="3">
        <v>4</v>
      </c>
      <c r="E12">
        <f t="shared" si="0"/>
        <v>10.668847691748455</v>
      </c>
      <c r="F12">
        <f t="shared" si="1"/>
        <v>11.541257724463829</v>
      </c>
      <c r="G12">
        <f t="shared" si="2"/>
        <v>77.789894583787714</v>
      </c>
      <c r="H12">
        <v>3.5242033242148345</v>
      </c>
    </row>
    <row r="13" spans="1:8">
      <c r="A13" s="3">
        <v>2</v>
      </c>
      <c r="B13" s="3">
        <v>3</v>
      </c>
      <c r="C13" s="3">
        <v>1</v>
      </c>
      <c r="E13">
        <f t="shared" si="0"/>
        <v>28.29597493371897</v>
      </c>
      <c r="F13">
        <f t="shared" si="1"/>
        <v>45.91467823571945</v>
      </c>
      <c r="G13">
        <f t="shared" si="2"/>
        <v>25.789346830561584</v>
      </c>
      <c r="H13">
        <v>13.188669387490481</v>
      </c>
    </row>
    <row r="14" spans="1:8">
      <c r="A14" s="3">
        <v>3</v>
      </c>
      <c r="B14" s="3">
        <v>1</v>
      </c>
      <c r="C14" s="3">
        <v>1</v>
      </c>
      <c r="E14">
        <f t="shared" si="0"/>
        <v>50.807847663012119</v>
      </c>
      <c r="F14">
        <f t="shared" si="1"/>
        <v>18.320830929024812</v>
      </c>
      <c r="G14">
        <f t="shared" si="2"/>
        <v>30.87132140796307</v>
      </c>
      <c r="H14">
        <v>16.351168354812184</v>
      </c>
    </row>
    <row r="15" spans="1:8">
      <c r="A15" s="3">
        <v>1</v>
      </c>
      <c r="B15" s="3">
        <v>4</v>
      </c>
      <c r="C15" s="3">
        <v>5</v>
      </c>
      <c r="E15">
        <f t="shared" si="0"/>
        <v>6.9246195588061816</v>
      </c>
      <c r="F15">
        <f t="shared" si="1"/>
        <v>29.963430458888755</v>
      </c>
      <c r="G15">
        <f t="shared" si="2"/>
        <v>63.111949982305063</v>
      </c>
      <c r="H15">
        <v>11.344321383225969</v>
      </c>
    </row>
    <row r="16" spans="1:8">
      <c r="A16" s="3">
        <v>2</v>
      </c>
      <c r="B16" s="3">
        <v>1</v>
      </c>
      <c r="C16" s="3">
        <v>1</v>
      </c>
      <c r="E16">
        <f t="shared" si="0"/>
        <v>40.778047933310177</v>
      </c>
      <c r="F16">
        <f t="shared" si="1"/>
        <v>22.056269538034041</v>
      </c>
      <c r="G16">
        <f t="shared" si="2"/>
        <v>37.165682528655786</v>
      </c>
      <c r="H16">
        <v>19.970701214917582</v>
      </c>
    </row>
    <row r="17" spans="1:8">
      <c r="A17" s="3">
        <v>3</v>
      </c>
      <c r="B17" s="3">
        <v>2</v>
      </c>
      <c r="C17" s="3">
        <v>1</v>
      </c>
      <c r="E17">
        <f t="shared" si="0"/>
        <v>42.940746159473306</v>
      </c>
      <c r="F17">
        <f t="shared" si="1"/>
        <v>30.96805657156791</v>
      </c>
      <c r="G17">
        <f t="shared" si="2"/>
        <v>26.091197268958787</v>
      </c>
      <c r="H17">
        <v>16.772977180225755</v>
      </c>
    </row>
    <row r="18" spans="1:8">
      <c r="A18" s="3">
        <v>1</v>
      </c>
      <c r="B18" s="3">
        <v>2</v>
      </c>
      <c r="C18" s="3">
        <v>6</v>
      </c>
      <c r="E18">
        <f t="shared" si="0"/>
        <v>7.0919415247070194</v>
      </c>
      <c r="F18">
        <f t="shared" si="1"/>
        <v>15.343723571342274</v>
      </c>
      <c r="G18">
        <f t="shared" si="2"/>
        <v>77.564334903950709</v>
      </c>
      <c r="H18">
        <v>4.4356734487822278</v>
      </c>
    </row>
    <row r="19" spans="1:8">
      <c r="A19">
        <f>E19/58.7</f>
        <v>1.4480408858603067</v>
      </c>
      <c r="B19">
        <f>F19/63.5</f>
        <v>0.15748031496062992</v>
      </c>
      <c r="C19">
        <f>G19/107</f>
        <v>4.6728971962616821E-2</v>
      </c>
      <c r="E19">
        <f>100-F19-G19</f>
        <v>85</v>
      </c>
      <c r="F19">
        <v>10</v>
      </c>
      <c r="G19">
        <v>5</v>
      </c>
      <c r="H19">
        <v>0.76102468502710707</v>
      </c>
    </row>
    <row r="20" spans="1:8">
      <c r="A20">
        <f t="shared" ref="A20:A42" si="3">E20/58.7</f>
        <v>0.85178875638841567</v>
      </c>
      <c r="B20">
        <f t="shared" ref="B20:B42" si="4">F20/63.5</f>
        <v>0.31496062992125984</v>
      </c>
      <c r="C20">
        <f t="shared" ref="C20:C42" si="5">G20/107</f>
        <v>0.28037383177570091</v>
      </c>
      <c r="E20">
        <f t="shared" ref="E20:E42" si="6">100-F20-G20</f>
        <v>50</v>
      </c>
      <c r="F20">
        <v>20</v>
      </c>
      <c r="G20">
        <v>30</v>
      </c>
      <c r="H20">
        <v>16.473982441588916</v>
      </c>
    </row>
    <row r="21" spans="1:8">
      <c r="A21">
        <f t="shared" si="3"/>
        <v>0.68143100511073251</v>
      </c>
      <c r="B21">
        <f t="shared" si="4"/>
        <v>0.62992125984251968</v>
      </c>
      <c r="C21">
        <f t="shared" si="5"/>
        <v>0.18691588785046728</v>
      </c>
      <c r="E21">
        <f t="shared" si="6"/>
        <v>40</v>
      </c>
      <c r="F21">
        <v>40</v>
      </c>
      <c r="G21">
        <v>20</v>
      </c>
      <c r="H21">
        <v>9.6816419040223991</v>
      </c>
    </row>
    <row r="22" spans="1:8">
      <c r="A22">
        <f t="shared" si="3"/>
        <v>0.93696763202725719</v>
      </c>
      <c r="B22">
        <f t="shared" si="4"/>
        <v>7.874015748031496E-2</v>
      </c>
      <c r="C22">
        <f t="shared" si="5"/>
        <v>0.37383177570093457</v>
      </c>
      <c r="E22">
        <f t="shared" si="6"/>
        <v>55</v>
      </c>
      <c r="F22">
        <v>5</v>
      </c>
      <c r="G22">
        <v>40</v>
      </c>
      <c r="H22">
        <v>15.163537973836487</v>
      </c>
    </row>
    <row r="23" spans="1:8">
      <c r="A23">
        <f t="shared" si="3"/>
        <v>1.1073253833049403</v>
      </c>
      <c r="B23">
        <f t="shared" si="4"/>
        <v>0.23622047244094488</v>
      </c>
      <c r="C23">
        <f t="shared" si="5"/>
        <v>0.18691588785046728</v>
      </c>
      <c r="E23">
        <f t="shared" si="6"/>
        <v>65</v>
      </c>
      <c r="F23">
        <v>15</v>
      </c>
      <c r="G23">
        <v>20</v>
      </c>
      <c r="H23">
        <v>6.273345248487793</v>
      </c>
    </row>
    <row r="24" spans="1:8">
      <c r="A24">
        <f t="shared" si="3"/>
        <v>0.76660988074957404</v>
      </c>
      <c r="B24">
        <f t="shared" si="4"/>
        <v>0.62992125984251968</v>
      </c>
      <c r="C24">
        <f t="shared" si="5"/>
        <v>0.14018691588785046</v>
      </c>
      <c r="E24">
        <f t="shared" si="6"/>
        <v>45</v>
      </c>
      <c r="F24">
        <v>40</v>
      </c>
      <c r="G24">
        <v>15</v>
      </c>
      <c r="H24">
        <v>6.8861206663501102</v>
      </c>
    </row>
    <row r="25" spans="1:8">
      <c r="A25">
        <f t="shared" si="3"/>
        <v>0.25553662691652468</v>
      </c>
      <c r="B25">
        <f t="shared" si="4"/>
        <v>1.2598425196850394</v>
      </c>
      <c r="C25">
        <f t="shared" si="5"/>
        <v>4.6728971962616821E-2</v>
      </c>
      <c r="E25">
        <f t="shared" si="6"/>
        <v>15</v>
      </c>
      <c r="F25">
        <v>80</v>
      </c>
      <c r="G25">
        <v>5</v>
      </c>
      <c r="H25">
        <v>1.0526538407311201</v>
      </c>
    </row>
    <row r="26" spans="1:8">
      <c r="A26">
        <f t="shared" si="3"/>
        <v>1.192504258943782</v>
      </c>
      <c r="B26">
        <f t="shared" si="4"/>
        <v>0.31496062992125984</v>
      </c>
      <c r="C26">
        <f t="shared" si="5"/>
        <v>9.3457943925233641E-2</v>
      </c>
      <c r="E26">
        <f t="shared" si="6"/>
        <v>70</v>
      </c>
      <c r="F26">
        <v>20</v>
      </c>
      <c r="G26">
        <v>10</v>
      </c>
      <c r="H26">
        <v>4.0522164381195314</v>
      </c>
    </row>
    <row r="27" spans="1:8">
      <c r="A27">
        <f t="shared" si="3"/>
        <v>0.17035775127768313</v>
      </c>
      <c r="B27">
        <f t="shared" si="4"/>
        <v>1.1023622047244095</v>
      </c>
      <c r="C27">
        <f t="shared" si="5"/>
        <v>0.18691588785046728</v>
      </c>
      <c r="E27">
        <f t="shared" si="6"/>
        <v>10</v>
      </c>
      <c r="F27">
        <v>70</v>
      </c>
      <c r="G27">
        <v>20</v>
      </c>
      <c r="H27">
        <v>5.8490589262008212</v>
      </c>
    </row>
    <row r="28" spans="1:8">
      <c r="A28">
        <f t="shared" si="3"/>
        <v>1.6013628620102214</v>
      </c>
      <c r="B28">
        <f t="shared" si="4"/>
        <v>1.5748031496062992E-2</v>
      </c>
      <c r="C28">
        <f t="shared" si="5"/>
        <v>4.6728971962616821E-2</v>
      </c>
      <c r="E28">
        <f t="shared" si="6"/>
        <v>94</v>
      </c>
      <c r="F28">
        <v>1</v>
      </c>
      <c r="G28">
        <v>5</v>
      </c>
      <c r="H28">
        <v>9.1365382006783472E-2</v>
      </c>
    </row>
    <row r="29" spans="1:8">
      <c r="A29">
        <f t="shared" si="3"/>
        <v>1.465076660988075</v>
      </c>
      <c r="B29">
        <f t="shared" si="4"/>
        <v>0.15748031496062992</v>
      </c>
      <c r="C29">
        <f t="shared" si="5"/>
        <v>3.7383177570093455E-2</v>
      </c>
      <c r="E29">
        <f t="shared" si="6"/>
        <v>86</v>
      </c>
      <c r="F29">
        <v>10</v>
      </c>
      <c r="G29">
        <v>4</v>
      </c>
      <c r="H29">
        <v>0.73344961794413188</v>
      </c>
    </row>
    <row r="30" spans="1:8">
      <c r="A30">
        <f t="shared" si="3"/>
        <v>0.59625212947189099</v>
      </c>
      <c r="B30">
        <f t="shared" si="4"/>
        <v>0.94488188976377951</v>
      </c>
      <c r="C30">
        <f t="shared" si="5"/>
        <v>4.6728971962616821E-2</v>
      </c>
      <c r="E30">
        <f t="shared" si="6"/>
        <v>35</v>
      </c>
      <c r="F30">
        <v>60</v>
      </c>
      <c r="G30">
        <v>5</v>
      </c>
      <c r="H30">
        <v>2.0144670811237937</v>
      </c>
    </row>
    <row r="31" spans="1:8">
      <c r="A31">
        <f t="shared" si="3"/>
        <v>1.0221465076660987</v>
      </c>
      <c r="B31">
        <f t="shared" si="4"/>
        <v>0.47244094488188976</v>
      </c>
      <c r="C31">
        <f t="shared" si="5"/>
        <v>9.3457943925233641E-2</v>
      </c>
      <c r="E31">
        <f t="shared" si="6"/>
        <v>60</v>
      </c>
      <c r="F31">
        <v>30</v>
      </c>
      <c r="G31">
        <v>10</v>
      </c>
      <c r="H31">
        <v>7.5334265420456443</v>
      </c>
    </row>
    <row r="32" spans="1:8">
      <c r="A32">
        <f t="shared" si="3"/>
        <v>0.51107325383304936</v>
      </c>
      <c r="B32">
        <f t="shared" si="4"/>
        <v>0.78740157480314965</v>
      </c>
      <c r="C32">
        <f t="shared" si="5"/>
        <v>0.18691588785046728</v>
      </c>
      <c r="E32">
        <f t="shared" si="6"/>
        <v>30</v>
      </c>
      <c r="F32">
        <v>50</v>
      </c>
      <c r="G32">
        <v>20</v>
      </c>
      <c r="H32">
        <v>7.5694918548011847</v>
      </c>
    </row>
    <row r="33" spans="1:8">
      <c r="A33">
        <f t="shared" si="3"/>
        <v>1.5332197614991481</v>
      </c>
      <c r="B33">
        <f t="shared" si="4"/>
        <v>7.874015748031496E-2</v>
      </c>
      <c r="C33">
        <f t="shared" si="5"/>
        <v>4.6728971962616821E-2</v>
      </c>
      <c r="E33">
        <f t="shared" si="6"/>
        <v>90</v>
      </c>
      <c r="F33">
        <v>5</v>
      </c>
      <c r="G33">
        <v>5</v>
      </c>
      <c r="H33">
        <v>0.23923876234777303</v>
      </c>
    </row>
    <row r="34" spans="1:8">
      <c r="A34">
        <f t="shared" si="3"/>
        <v>1.192504258943782</v>
      </c>
      <c r="B34">
        <f t="shared" si="4"/>
        <v>0.26771653543307089</v>
      </c>
      <c r="C34">
        <f t="shared" si="5"/>
        <v>0.12149532710280374</v>
      </c>
      <c r="E34">
        <f t="shared" si="6"/>
        <v>70</v>
      </c>
      <c r="F34">
        <v>17</v>
      </c>
      <c r="G34">
        <v>13</v>
      </c>
      <c r="H34">
        <v>3.4577176211167986</v>
      </c>
    </row>
    <row r="35" spans="1:8">
      <c r="A35">
        <f t="shared" si="3"/>
        <v>0.47700170357751276</v>
      </c>
      <c r="B35">
        <f t="shared" si="4"/>
        <v>0.1889763779527559</v>
      </c>
      <c r="C35">
        <f t="shared" si="5"/>
        <v>0.56074766355140182</v>
      </c>
      <c r="E35">
        <f t="shared" si="6"/>
        <v>28</v>
      </c>
      <c r="F35">
        <v>12</v>
      </c>
      <c r="G35">
        <v>60</v>
      </c>
      <c r="H35">
        <v>6.2355042180588391</v>
      </c>
    </row>
    <row r="36" spans="1:8">
      <c r="A36">
        <f t="shared" si="3"/>
        <v>0.76660988074957404</v>
      </c>
      <c r="B36">
        <f t="shared" si="4"/>
        <v>0.23622047244094488</v>
      </c>
      <c r="C36">
        <f t="shared" si="5"/>
        <v>0.37383177570093457</v>
      </c>
      <c r="E36">
        <f t="shared" si="6"/>
        <v>45</v>
      </c>
      <c r="F36">
        <v>15</v>
      </c>
      <c r="G36">
        <v>40</v>
      </c>
      <c r="H36">
        <v>16.758819263820172</v>
      </c>
    </row>
    <row r="37" spans="1:8">
      <c r="A37">
        <f t="shared" si="3"/>
        <v>0.68143100511073251</v>
      </c>
      <c r="B37">
        <f t="shared" si="4"/>
        <v>0.78740157480314965</v>
      </c>
      <c r="C37">
        <f t="shared" si="5"/>
        <v>9.3457943925233641E-2</v>
      </c>
      <c r="E37">
        <f t="shared" si="6"/>
        <v>40</v>
      </c>
      <c r="F37">
        <v>50</v>
      </c>
      <c r="G37">
        <v>10</v>
      </c>
      <c r="H37">
        <v>3.5119252523605042</v>
      </c>
    </row>
    <row r="38" spans="1:8">
      <c r="A38">
        <f t="shared" si="3"/>
        <v>0.76660988074957404</v>
      </c>
      <c r="B38">
        <f t="shared" si="4"/>
        <v>0.62992125984251968</v>
      </c>
      <c r="C38">
        <f t="shared" si="5"/>
        <v>0.14018691588785046</v>
      </c>
      <c r="E38">
        <f t="shared" si="6"/>
        <v>45</v>
      </c>
      <c r="F38">
        <v>40</v>
      </c>
      <c r="G38">
        <v>15</v>
      </c>
      <c r="H38">
        <v>6.8861206663501102</v>
      </c>
    </row>
    <row r="39" spans="1:8">
      <c r="A39">
        <f t="shared" si="3"/>
        <v>0.85178875638841567</v>
      </c>
      <c r="B39">
        <f t="shared" si="4"/>
        <v>0.47244094488188976</v>
      </c>
      <c r="C39">
        <f t="shared" si="5"/>
        <v>0.18691588785046728</v>
      </c>
      <c r="E39">
        <f t="shared" si="6"/>
        <v>50</v>
      </c>
      <c r="F39">
        <v>30</v>
      </c>
      <c r="G39">
        <v>20</v>
      </c>
      <c r="H39">
        <v>11.590993144486324</v>
      </c>
    </row>
    <row r="40" spans="1:8">
      <c r="A40">
        <f t="shared" si="3"/>
        <v>0.85178875638841567</v>
      </c>
      <c r="B40">
        <f t="shared" si="4"/>
        <v>0.39370078740157483</v>
      </c>
      <c r="C40">
        <f t="shared" si="5"/>
        <v>0.23364485981308411</v>
      </c>
      <c r="E40">
        <f t="shared" si="6"/>
        <v>50</v>
      </c>
      <c r="F40">
        <v>25</v>
      </c>
      <c r="G40">
        <v>25</v>
      </c>
      <c r="H40">
        <v>14.568196672788819</v>
      </c>
    </row>
    <row r="41" spans="1:8">
      <c r="A41">
        <f t="shared" si="3"/>
        <v>0.93696763202725719</v>
      </c>
      <c r="B41">
        <f t="shared" si="4"/>
        <v>0.23622047244094488</v>
      </c>
      <c r="C41">
        <f t="shared" si="5"/>
        <v>0.28037383177570091</v>
      </c>
      <c r="E41">
        <f t="shared" si="6"/>
        <v>55</v>
      </c>
      <c r="F41">
        <v>15</v>
      </c>
      <c r="G41">
        <v>30</v>
      </c>
      <c r="H41">
        <v>14.637544649516496</v>
      </c>
    </row>
    <row r="42" spans="1:8">
      <c r="A42">
        <f t="shared" si="3"/>
        <v>0.85178875638841567</v>
      </c>
      <c r="B42">
        <f t="shared" si="4"/>
        <v>0.15748031496062992</v>
      </c>
      <c r="C42">
        <f t="shared" si="5"/>
        <v>0.37383177570093457</v>
      </c>
      <c r="E42">
        <f t="shared" si="6"/>
        <v>50</v>
      </c>
      <c r="F42">
        <v>10</v>
      </c>
      <c r="G42">
        <v>40</v>
      </c>
      <c r="H42">
        <v>15.685323896515822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B45" sqref="B45"/>
    </sheetView>
  </sheetViews>
  <sheetFormatPr defaultRowHeight="15"/>
  <cols>
    <col min="1" max="1" width="27.85546875" bestFit="1" customWidth="1"/>
    <col min="2" max="2" width="11.85546875" bestFit="1" customWidth="1"/>
    <col min="10" max="10" width="12" bestFit="1" customWidth="1"/>
  </cols>
  <sheetData>
    <row r="1" spans="1:17">
      <c r="B1" t="s">
        <v>30</v>
      </c>
      <c r="C1" t="s">
        <v>2</v>
      </c>
      <c r="G1" t="s">
        <v>6</v>
      </c>
      <c r="J1" t="s">
        <v>31</v>
      </c>
      <c r="K1" t="s">
        <v>32</v>
      </c>
      <c r="L1" t="s">
        <v>33</v>
      </c>
      <c r="O1" t="s">
        <v>37</v>
      </c>
    </row>
    <row r="2" spans="1:17">
      <c r="A2" t="s">
        <v>29</v>
      </c>
      <c r="C2" t="s">
        <v>3</v>
      </c>
      <c r="D2" t="s">
        <v>4</v>
      </c>
      <c r="E2" t="s">
        <v>5</v>
      </c>
      <c r="G2" t="s">
        <v>7</v>
      </c>
      <c r="H2" t="s">
        <v>0</v>
      </c>
      <c r="I2" t="s">
        <v>1</v>
      </c>
      <c r="L2" t="s">
        <v>34</v>
      </c>
      <c r="M2" t="s">
        <v>35</v>
      </c>
      <c r="N2" t="s">
        <v>36</v>
      </c>
      <c r="O2" t="s">
        <v>34</v>
      </c>
      <c r="P2" t="s">
        <v>35</v>
      </c>
      <c r="Q2" t="s">
        <v>36</v>
      </c>
    </row>
    <row r="3" spans="1:17">
      <c r="A3">
        <v>1.7752447421655229E-3</v>
      </c>
      <c r="B3">
        <v>0</v>
      </c>
      <c r="C3">
        <v>1</v>
      </c>
      <c r="D3">
        <v>0</v>
      </c>
      <c r="E3">
        <v>0</v>
      </c>
      <c r="G3">
        <v>100</v>
      </c>
      <c r="H3">
        <v>0</v>
      </c>
      <c r="I3">
        <v>0</v>
      </c>
      <c r="J3" t="e">
        <f>A3/(I3/H3)</f>
        <v>#DIV/0!</v>
      </c>
      <c r="K3" t="e">
        <f>B3/(I3/H3)</f>
        <v>#DIV/0!</v>
      </c>
      <c r="L3" t="e">
        <f>C3/D3</f>
        <v>#DIV/0!</v>
      </c>
      <c r="M3">
        <f>E3/C3</f>
        <v>0</v>
      </c>
      <c r="N3" t="e">
        <f>E3/D3</f>
        <v>#DIV/0!</v>
      </c>
      <c r="O3">
        <f>H3/G3</f>
        <v>0</v>
      </c>
      <c r="P3">
        <f>I3/G3</f>
        <v>0</v>
      </c>
      <c r="Q3" t="e">
        <f>I3/H3</f>
        <v>#DIV/0!</v>
      </c>
    </row>
    <row r="4" spans="1:17">
      <c r="A4">
        <v>18.242376813051873</v>
      </c>
      <c r="B4">
        <v>28.238836343373887</v>
      </c>
      <c r="C4">
        <v>1</v>
      </c>
      <c r="D4">
        <v>1</v>
      </c>
      <c r="E4">
        <v>1</v>
      </c>
      <c r="G4">
        <v>25.610820244328103</v>
      </c>
      <c r="H4">
        <v>27.705061082024436</v>
      </c>
      <c r="I4">
        <v>46.684118673647475</v>
      </c>
      <c r="J4">
        <f t="shared" ref="J4:J17" si="0">A4/(I4/H4)</f>
        <v>10.82608343578312</v>
      </c>
      <c r="K4">
        <f t="shared" ref="K4:K17" si="1">B4/(I4/H4)</f>
        <v>16.75856175517983</v>
      </c>
      <c r="L4">
        <f t="shared" ref="L4:L17" si="2">C4/D4</f>
        <v>1</v>
      </c>
      <c r="M4">
        <f t="shared" ref="M4:M17" si="3">E4/C4</f>
        <v>1</v>
      </c>
      <c r="N4">
        <f t="shared" ref="N4:N17" si="4">E4/D4</f>
        <v>1</v>
      </c>
      <c r="O4">
        <f t="shared" ref="O4:O17" si="5">H4/G4</f>
        <v>1.0817717206132877</v>
      </c>
      <c r="P4">
        <f t="shared" ref="P4:P17" si="6">I4/G4</f>
        <v>1.8228279386712094</v>
      </c>
      <c r="Q4">
        <f t="shared" ref="Q4:Q17" si="7">I4/H4</f>
        <v>1.6850393700787403</v>
      </c>
    </row>
    <row r="5" spans="1:17">
      <c r="A5">
        <v>6.7529220193363431</v>
      </c>
      <c r="B5">
        <v>6.4685180907162305</v>
      </c>
      <c r="C5">
        <v>2</v>
      </c>
      <c r="D5">
        <v>1</v>
      </c>
      <c r="E5">
        <v>0</v>
      </c>
      <c r="G5">
        <v>64.897733554449971</v>
      </c>
      <c r="H5">
        <v>35.102266445550029</v>
      </c>
      <c r="I5">
        <v>0</v>
      </c>
      <c r="J5" t="e">
        <f t="shared" si="0"/>
        <v>#DIV/0!</v>
      </c>
      <c r="K5" t="e">
        <f t="shared" si="1"/>
        <v>#DIV/0!</v>
      </c>
      <c r="L5">
        <f t="shared" si="2"/>
        <v>2</v>
      </c>
      <c r="M5">
        <f t="shared" si="3"/>
        <v>0</v>
      </c>
      <c r="N5">
        <f t="shared" si="4"/>
        <v>0</v>
      </c>
      <c r="O5">
        <f t="shared" si="5"/>
        <v>0.54088586030664398</v>
      </c>
      <c r="P5">
        <f t="shared" si="6"/>
        <v>0</v>
      </c>
      <c r="Q5">
        <f t="shared" si="7"/>
        <v>0</v>
      </c>
    </row>
    <row r="6" spans="1:17">
      <c r="A6">
        <v>11.713411360347305</v>
      </c>
      <c r="B6">
        <v>11.293391039654921</v>
      </c>
      <c r="C6">
        <v>2</v>
      </c>
      <c r="D6">
        <v>0</v>
      </c>
      <c r="E6">
        <v>1</v>
      </c>
      <c r="G6">
        <v>52.317290552584673</v>
      </c>
      <c r="H6">
        <v>0</v>
      </c>
      <c r="I6">
        <v>47.682709447415327</v>
      </c>
      <c r="J6" t="e">
        <f t="shared" si="0"/>
        <v>#DIV/0!</v>
      </c>
      <c r="K6" t="e">
        <f t="shared" si="1"/>
        <v>#DIV/0!</v>
      </c>
      <c r="L6" t="e">
        <f t="shared" si="2"/>
        <v>#DIV/0!</v>
      </c>
      <c r="M6">
        <f t="shared" si="3"/>
        <v>0.5</v>
      </c>
      <c r="N6" t="e">
        <f t="shared" si="4"/>
        <v>#DIV/0!</v>
      </c>
      <c r="O6">
        <f t="shared" si="5"/>
        <v>0</v>
      </c>
      <c r="P6">
        <f t="shared" si="6"/>
        <v>0.9114139693356047</v>
      </c>
      <c r="Q6" t="e">
        <f t="shared" si="7"/>
        <v>#DIV/0!</v>
      </c>
    </row>
    <row r="7" spans="1:17">
      <c r="A7">
        <v>3.0718561013069796</v>
      </c>
      <c r="B7">
        <v>2.7697534770705095</v>
      </c>
      <c r="C7">
        <v>1</v>
      </c>
      <c r="D7">
        <v>1</v>
      </c>
      <c r="E7">
        <v>0</v>
      </c>
      <c r="G7">
        <v>48.036006546644842</v>
      </c>
      <c r="H7">
        <v>51.963993453355151</v>
      </c>
      <c r="I7">
        <v>0</v>
      </c>
      <c r="J7" t="e">
        <f t="shared" si="0"/>
        <v>#DIV/0!</v>
      </c>
      <c r="K7" t="e">
        <f t="shared" si="1"/>
        <v>#DIV/0!</v>
      </c>
      <c r="L7">
        <f t="shared" si="2"/>
        <v>1</v>
      </c>
      <c r="M7">
        <f t="shared" si="3"/>
        <v>0</v>
      </c>
      <c r="N7">
        <f t="shared" si="4"/>
        <v>0</v>
      </c>
      <c r="O7">
        <f t="shared" si="5"/>
        <v>1.081771720613288</v>
      </c>
      <c r="P7">
        <f t="shared" si="6"/>
        <v>0</v>
      </c>
      <c r="Q7">
        <f t="shared" si="7"/>
        <v>0</v>
      </c>
    </row>
    <row r="8" spans="1:17">
      <c r="A8">
        <v>4.4378813200249345</v>
      </c>
      <c r="B8">
        <v>3.9196284678495785</v>
      </c>
      <c r="C8">
        <v>1</v>
      </c>
      <c r="D8">
        <v>0</v>
      </c>
      <c r="E8">
        <v>1</v>
      </c>
      <c r="G8">
        <v>35.425467712733862</v>
      </c>
      <c r="H8">
        <v>0</v>
      </c>
      <c r="I8">
        <v>64.574532287266152</v>
      </c>
      <c r="J8" t="e">
        <f t="shared" si="0"/>
        <v>#DIV/0!</v>
      </c>
      <c r="K8" t="e">
        <f t="shared" si="1"/>
        <v>#DIV/0!</v>
      </c>
      <c r="L8" t="e">
        <f t="shared" si="2"/>
        <v>#DIV/0!</v>
      </c>
      <c r="M8">
        <f t="shared" si="3"/>
        <v>1</v>
      </c>
      <c r="N8" t="e">
        <f t="shared" si="4"/>
        <v>#DIV/0!</v>
      </c>
      <c r="O8">
        <f t="shared" si="5"/>
        <v>0</v>
      </c>
      <c r="P8">
        <f t="shared" si="6"/>
        <v>1.8228279386712094</v>
      </c>
      <c r="Q8" t="e">
        <f t="shared" si="7"/>
        <v>#DIV/0!</v>
      </c>
    </row>
    <row r="9" spans="1:17">
      <c r="A9">
        <v>0.96801025821088205</v>
      </c>
      <c r="B9">
        <v>1.4401398268561594</v>
      </c>
      <c r="C9">
        <v>1</v>
      </c>
      <c r="D9">
        <v>2</v>
      </c>
      <c r="E9">
        <v>0</v>
      </c>
      <c r="G9">
        <v>31.610123855681209</v>
      </c>
      <c r="H9">
        <v>68.389876144318791</v>
      </c>
      <c r="I9">
        <v>0</v>
      </c>
      <c r="J9" t="e">
        <f t="shared" si="0"/>
        <v>#DIV/0!</v>
      </c>
      <c r="K9" t="e">
        <f t="shared" si="1"/>
        <v>#DIV/0!</v>
      </c>
      <c r="L9">
        <f t="shared" si="2"/>
        <v>0.5</v>
      </c>
      <c r="M9">
        <f t="shared" si="3"/>
        <v>0</v>
      </c>
      <c r="N9">
        <f t="shared" si="4"/>
        <v>0</v>
      </c>
      <c r="O9">
        <f t="shared" si="5"/>
        <v>2.1635434412265755</v>
      </c>
      <c r="P9">
        <f t="shared" si="6"/>
        <v>0</v>
      </c>
      <c r="Q9">
        <f t="shared" si="7"/>
        <v>0</v>
      </c>
    </row>
    <row r="10" spans="1:17">
      <c r="A10">
        <v>1.6713547662755348</v>
      </c>
      <c r="B10">
        <v>2.6347121070090469</v>
      </c>
      <c r="C10">
        <v>1</v>
      </c>
      <c r="D10">
        <v>0</v>
      </c>
      <c r="E10">
        <v>2</v>
      </c>
      <c r="G10">
        <v>21.525485881921526</v>
      </c>
      <c r="H10">
        <v>0</v>
      </c>
      <c r="I10">
        <v>78.474514118078474</v>
      </c>
      <c r="J10" t="e">
        <f t="shared" si="0"/>
        <v>#DIV/0!</v>
      </c>
      <c r="K10" t="e">
        <f t="shared" si="1"/>
        <v>#DIV/0!</v>
      </c>
      <c r="L10" t="e">
        <f t="shared" si="2"/>
        <v>#DIV/0!</v>
      </c>
      <c r="M10">
        <f t="shared" si="3"/>
        <v>2</v>
      </c>
      <c r="N10" t="e">
        <f t="shared" si="4"/>
        <v>#DIV/0!</v>
      </c>
      <c r="O10">
        <f t="shared" si="5"/>
        <v>0</v>
      </c>
      <c r="P10">
        <f t="shared" si="6"/>
        <v>3.6456558773424188</v>
      </c>
      <c r="Q10" t="e">
        <f t="shared" si="7"/>
        <v>#DIV/0!</v>
      </c>
    </row>
    <row r="11" spans="1:17">
      <c r="A11">
        <v>0.445500889612574</v>
      </c>
      <c r="B11">
        <v>0.64223596091610502</v>
      </c>
      <c r="C11">
        <v>1</v>
      </c>
      <c r="D11">
        <v>0.1</v>
      </c>
      <c r="E11">
        <v>0</v>
      </c>
      <c r="G11">
        <v>90.238278247501938</v>
      </c>
      <c r="H11">
        <v>9.7617217524980795</v>
      </c>
      <c r="I11">
        <v>0</v>
      </c>
      <c r="J11" t="e">
        <f t="shared" si="0"/>
        <v>#DIV/0!</v>
      </c>
      <c r="K11" t="e">
        <f t="shared" si="1"/>
        <v>#DIV/0!</v>
      </c>
      <c r="L11">
        <f t="shared" si="2"/>
        <v>10</v>
      </c>
      <c r="M11">
        <f t="shared" si="3"/>
        <v>0</v>
      </c>
      <c r="N11">
        <f t="shared" si="4"/>
        <v>0</v>
      </c>
      <c r="O11">
        <f t="shared" si="5"/>
        <v>0.10817717206132878</v>
      </c>
      <c r="P11">
        <f t="shared" si="6"/>
        <v>0</v>
      </c>
      <c r="Q11">
        <f t="shared" si="7"/>
        <v>0</v>
      </c>
    </row>
    <row r="12" spans="1:17">
      <c r="A12">
        <v>1.421438015662823</v>
      </c>
      <c r="B12">
        <v>1.8928609364162186</v>
      </c>
      <c r="C12">
        <v>1</v>
      </c>
      <c r="D12">
        <v>0</v>
      </c>
      <c r="E12">
        <v>0.1</v>
      </c>
      <c r="G12">
        <v>84.582132564841501</v>
      </c>
      <c r="H12">
        <v>0</v>
      </c>
      <c r="I12">
        <v>15.417867435158502</v>
      </c>
      <c r="J12" t="e">
        <f t="shared" si="0"/>
        <v>#DIV/0!</v>
      </c>
      <c r="K12" t="e">
        <f t="shared" si="1"/>
        <v>#DIV/0!</v>
      </c>
      <c r="L12" t="e">
        <f t="shared" si="2"/>
        <v>#DIV/0!</v>
      </c>
      <c r="M12">
        <f t="shared" si="3"/>
        <v>0.1</v>
      </c>
      <c r="N12" t="e">
        <f t="shared" si="4"/>
        <v>#DIV/0!</v>
      </c>
      <c r="O12">
        <f t="shared" si="5"/>
        <v>0</v>
      </c>
      <c r="P12">
        <f t="shared" si="6"/>
        <v>0.18228279386712096</v>
      </c>
      <c r="Q12" t="e">
        <f t="shared" si="7"/>
        <v>#DIV/0!</v>
      </c>
    </row>
    <row r="13" spans="1:17" s="1" customFormat="1">
      <c r="A13" s="1">
        <v>8.1420448457208092</v>
      </c>
      <c r="B13" s="1">
        <v>45.03261523461704</v>
      </c>
      <c r="C13" s="1">
        <v>1</v>
      </c>
      <c r="D13" s="1">
        <v>1</v>
      </c>
      <c r="E13" s="1">
        <v>2</v>
      </c>
      <c r="G13" s="1">
        <v>17.459845330160618</v>
      </c>
      <c r="H13" s="1">
        <v>18.887566924449732</v>
      </c>
      <c r="I13" s="1">
        <v>63.652587745389653</v>
      </c>
      <c r="J13" s="1">
        <f t="shared" si="0"/>
        <v>2.4159805967442587</v>
      </c>
      <c r="K13" s="1">
        <f t="shared" si="1"/>
        <v>13.36248162335599</v>
      </c>
      <c r="L13" s="1">
        <f t="shared" si="2"/>
        <v>1</v>
      </c>
      <c r="M13" s="1">
        <f t="shared" si="3"/>
        <v>2</v>
      </c>
      <c r="N13" s="1">
        <f t="shared" si="4"/>
        <v>2</v>
      </c>
      <c r="O13" s="1">
        <f t="shared" si="5"/>
        <v>1.081771720613288</v>
      </c>
      <c r="P13" s="1">
        <f t="shared" si="6"/>
        <v>3.6456558773424192</v>
      </c>
      <c r="Q13" s="1">
        <f t="shared" si="7"/>
        <v>3.3700787401574805</v>
      </c>
    </row>
    <row r="14" spans="1:17" s="1" customFormat="1">
      <c r="A14" s="1">
        <v>19.7216973661107</v>
      </c>
      <c r="B14" s="1">
        <v>34.085470751659514</v>
      </c>
      <c r="C14" s="1">
        <v>1</v>
      </c>
      <c r="D14" s="1">
        <v>2</v>
      </c>
      <c r="E14" s="1">
        <v>1</v>
      </c>
      <c r="G14" s="1">
        <v>20.054663477963789</v>
      </c>
      <c r="H14" s="1">
        <v>43.389135633754698</v>
      </c>
      <c r="I14" s="1">
        <v>36.556200888281523</v>
      </c>
      <c r="J14" s="1">
        <f t="shared" si="0"/>
        <v>23.4079959392155</v>
      </c>
      <c r="K14" s="1">
        <f t="shared" si="1"/>
        <v>40.456586780007079</v>
      </c>
      <c r="L14" s="1">
        <f t="shared" si="2"/>
        <v>0.5</v>
      </c>
      <c r="M14" s="1">
        <f t="shared" si="3"/>
        <v>1</v>
      </c>
      <c r="N14" s="1">
        <f t="shared" si="4"/>
        <v>0.5</v>
      </c>
      <c r="O14" s="1">
        <f t="shared" si="5"/>
        <v>2.1635434412265755</v>
      </c>
      <c r="P14" s="1">
        <f t="shared" si="6"/>
        <v>1.8228279386712096</v>
      </c>
      <c r="Q14" s="1">
        <f t="shared" si="7"/>
        <v>0.84251968503937025</v>
      </c>
    </row>
    <row r="15" spans="1:17">
      <c r="A15">
        <v>19.708145377796139</v>
      </c>
      <c r="B15">
        <v>19.922478655346588</v>
      </c>
      <c r="C15">
        <v>2</v>
      </c>
      <c r="D15">
        <v>1</v>
      </c>
      <c r="E15">
        <v>1</v>
      </c>
      <c r="G15">
        <v>40.778047933310177</v>
      </c>
      <c r="H15">
        <v>22.056269538034041</v>
      </c>
      <c r="I15">
        <v>37.165682528655786</v>
      </c>
      <c r="J15">
        <f t="shared" si="0"/>
        <v>11.695955434486493</v>
      </c>
      <c r="K15">
        <f t="shared" si="1"/>
        <v>11.823153220696339</v>
      </c>
      <c r="L15">
        <f t="shared" si="2"/>
        <v>2</v>
      </c>
      <c r="M15">
        <f t="shared" si="3"/>
        <v>0.5</v>
      </c>
      <c r="N15">
        <f t="shared" si="4"/>
        <v>1</v>
      </c>
      <c r="O15">
        <f t="shared" si="5"/>
        <v>0.54088586030664398</v>
      </c>
      <c r="P15">
        <f t="shared" si="6"/>
        <v>0.91141396933560481</v>
      </c>
      <c r="Q15">
        <f t="shared" si="7"/>
        <v>1.6850393700787403</v>
      </c>
    </row>
    <row r="16" spans="1:17" s="1" customFormat="1">
      <c r="A16" s="1">
        <v>18.242376813051873</v>
      </c>
      <c r="B16" s="1">
        <v>28.238836343373887</v>
      </c>
      <c r="C16" s="1">
        <v>1</v>
      </c>
      <c r="D16" s="1">
        <v>1</v>
      </c>
      <c r="E16" s="1">
        <v>1</v>
      </c>
      <c r="G16" s="1">
        <v>25.610820244328103</v>
      </c>
      <c r="H16" s="1">
        <v>27.705061082024436</v>
      </c>
      <c r="I16" s="1">
        <v>46.684118673647475</v>
      </c>
      <c r="J16" s="1">
        <f t="shared" si="0"/>
        <v>10.82608343578312</v>
      </c>
      <c r="K16" s="1">
        <f t="shared" si="1"/>
        <v>16.75856175517983</v>
      </c>
      <c r="L16" s="1">
        <f t="shared" si="2"/>
        <v>1</v>
      </c>
      <c r="M16" s="1">
        <f t="shared" si="3"/>
        <v>1</v>
      </c>
      <c r="N16" s="1">
        <f t="shared" si="4"/>
        <v>1</v>
      </c>
      <c r="O16" s="1">
        <f t="shared" si="5"/>
        <v>1.0817717206132877</v>
      </c>
      <c r="P16" s="1">
        <f t="shared" si="6"/>
        <v>1.8228279386712094</v>
      </c>
      <c r="Q16" s="1">
        <f t="shared" si="7"/>
        <v>1.6850393700787403</v>
      </c>
    </row>
    <row r="17" spans="1:17">
      <c r="A17">
        <v>14.740402207215306</v>
      </c>
      <c r="B17">
        <v>10.47040622943446</v>
      </c>
      <c r="C17">
        <v>1</v>
      </c>
      <c r="D17">
        <v>0.73</v>
      </c>
      <c r="E17">
        <v>0.314</v>
      </c>
      <c r="G17">
        <v>42.33590329816159</v>
      </c>
      <c r="H17">
        <v>33.43238155683612</v>
      </c>
      <c r="I17">
        <v>24.231715145002266</v>
      </c>
      <c r="J17">
        <f t="shared" si="0"/>
        <v>20.337262465487989</v>
      </c>
      <c r="K17">
        <f t="shared" si="1"/>
        <v>14.44596942572279</v>
      </c>
      <c r="L17">
        <f t="shared" si="2"/>
        <v>1.3698630136986301</v>
      </c>
      <c r="M17">
        <f t="shared" si="3"/>
        <v>0.314</v>
      </c>
      <c r="N17">
        <f t="shared" si="4"/>
        <v>0.43013698630136987</v>
      </c>
      <c r="O17">
        <f t="shared" si="5"/>
        <v>0.78969335604770008</v>
      </c>
      <c r="P17">
        <f t="shared" si="6"/>
        <v>0.57236797274275975</v>
      </c>
      <c r="Q17">
        <f t="shared" si="7"/>
        <v>0.72479775644482802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M2" sqref="M2:N23"/>
    </sheetView>
  </sheetViews>
  <sheetFormatPr defaultRowHeight="15"/>
  <sheetData>
    <row r="1" spans="1:14">
      <c r="A1" t="s">
        <v>27</v>
      </c>
      <c r="B1" t="s">
        <v>38</v>
      </c>
      <c r="C1" t="s">
        <v>39</v>
      </c>
      <c r="D1" t="s">
        <v>40</v>
      </c>
      <c r="M1" t="s">
        <v>41</v>
      </c>
      <c r="N1" t="s">
        <v>39</v>
      </c>
    </row>
    <row r="2" spans="1:14">
      <c r="A2">
        <v>100</v>
      </c>
      <c r="B2">
        <v>1.7752447421655229E-3</v>
      </c>
      <c r="C2">
        <v>0</v>
      </c>
      <c r="D2">
        <f>C2-B2</f>
        <v>-1.7752447421655229E-3</v>
      </c>
      <c r="M2">
        <v>100</v>
      </c>
      <c r="N2">
        <v>0</v>
      </c>
    </row>
    <row r="3" spans="1:14">
      <c r="D3">
        <f t="shared" ref="D3:D15" si="0">C3-B3</f>
        <v>0</v>
      </c>
      <c r="M3">
        <v>80</v>
      </c>
      <c r="N3">
        <v>0</v>
      </c>
    </row>
    <row r="4" spans="1:14">
      <c r="D4">
        <f t="shared" si="0"/>
        <v>0</v>
      </c>
      <c r="M4">
        <v>70</v>
      </c>
      <c r="N4">
        <v>0</v>
      </c>
    </row>
    <row r="5" spans="1:14">
      <c r="D5">
        <f t="shared" si="0"/>
        <v>0</v>
      </c>
      <c r="M5">
        <v>60</v>
      </c>
      <c r="N5">
        <v>0</v>
      </c>
    </row>
    <row r="6" spans="1:14">
      <c r="D6">
        <f t="shared" si="0"/>
        <v>0</v>
      </c>
      <c r="M6">
        <v>50</v>
      </c>
      <c r="N6">
        <v>0</v>
      </c>
    </row>
    <row r="7" spans="1:14">
      <c r="D7">
        <f t="shared" si="0"/>
        <v>0</v>
      </c>
      <c r="M7">
        <v>40.778047933310177</v>
      </c>
      <c r="N7">
        <v>0.21433327755044829</v>
      </c>
    </row>
    <row r="8" spans="1:14">
      <c r="D8">
        <f t="shared" si="0"/>
        <v>0</v>
      </c>
      <c r="M8" s="1">
        <v>25.610820244328103</v>
      </c>
      <c r="N8">
        <v>9.9964595303220136</v>
      </c>
    </row>
    <row r="9" spans="1:14">
      <c r="D9">
        <f t="shared" si="0"/>
        <v>0</v>
      </c>
      <c r="M9" s="1">
        <v>20.054663477963789</v>
      </c>
      <c r="N9">
        <v>14.363773385548814</v>
      </c>
    </row>
    <row r="10" spans="1:14">
      <c r="D10">
        <f t="shared" si="0"/>
        <v>0</v>
      </c>
      <c r="M10" s="1">
        <v>19</v>
      </c>
      <c r="N10">
        <v>26</v>
      </c>
    </row>
    <row r="11" spans="1:14">
      <c r="D11">
        <f t="shared" si="0"/>
        <v>0</v>
      </c>
      <c r="M11" s="1">
        <v>18.5</v>
      </c>
      <c r="N11">
        <v>29</v>
      </c>
    </row>
    <row r="12" spans="1:14">
      <c r="A12" s="1">
        <v>17.459845330160618</v>
      </c>
      <c r="B12" s="1">
        <v>8.1420448457208092</v>
      </c>
      <c r="C12" s="1">
        <v>45.03261523461704</v>
      </c>
      <c r="D12">
        <f t="shared" si="0"/>
        <v>36.890570388896229</v>
      </c>
      <c r="M12" s="1">
        <v>18</v>
      </c>
      <c r="N12">
        <v>32</v>
      </c>
    </row>
    <row r="13" spans="1:14">
      <c r="A13" s="1">
        <v>20.054663477963789</v>
      </c>
      <c r="B13" s="1">
        <v>19.7216973661107</v>
      </c>
      <c r="C13" s="1">
        <v>34.085470751659514</v>
      </c>
      <c r="D13">
        <f t="shared" si="0"/>
        <v>14.363773385548814</v>
      </c>
      <c r="M13" s="1">
        <v>17.459845330160618</v>
      </c>
      <c r="N13">
        <v>36.890570388896229</v>
      </c>
    </row>
    <row r="14" spans="1:14">
      <c r="A14">
        <v>40.778047933310177</v>
      </c>
      <c r="B14">
        <v>19.708145377796139</v>
      </c>
      <c r="C14">
        <v>19.922478655346588</v>
      </c>
      <c r="D14">
        <f t="shared" si="0"/>
        <v>0.21433327755044829</v>
      </c>
      <c r="M14" s="1">
        <v>15</v>
      </c>
      <c r="N14">
        <v>30</v>
      </c>
    </row>
    <row r="15" spans="1:14">
      <c r="A15" s="1">
        <v>25.610820244328103</v>
      </c>
      <c r="B15" s="1">
        <v>18.242376813051873</v>
      </c>
      <c r="C15" s="1">
        <v>28.238836343373887</v>
      </c>
      <c r="D15">
        <f t="shared" si="0"/>
        <v>9.9964595303220136</v>
      </c>
      <c r="M15" s="1">
        <v>14</v>
      </c>
      <c r="N15">
        <v>25</v>
      </c>
    </row>
    <row r="16" spans="1:14">
      <c r="A16" s="1">
        <v>0</v>
      </c>
      <c r="B16" s="1">
        <v>0</v>
      </c>
      <c r="C16" s="1">
        <v>0</v>
      </c>
      <c r="D16">
        <v>0</v>
      </c>
      <c r="M16" s="1">
        <v>12</v>
      </c>
      <c r="N16">
        <v>15</v>
      </c>
    </row>
    <row r="17" spans="13:14">
      <c r="M17" s="1">
        <v>10</v>
      </c>
      <c r="N17">
        <v>10</v>
      </c>
    </row>
    <row r="18" spans="13:14">
      <c r="M18" s="1">
        <v>5</v>
      </c>
      <c r="N18">
        <v>1</v>
      </c>
    </row>
    <row r="19" spans="13:14">
      <c r="M19" s="1">
        <v>4</v>
      </c>
      <c r="N19">
        <v>0</v>
      </c>
    </row>
    <row r="20" spans="13:14">
      <c r="M20" s="1">
        <v>3</v>
      </c>
      <c r="N20">
        <v>0</v>
      </c>
    </row>
    <row r="21" spans="13:14">
      <c r="M21" s="1">
        <v>2</v>
      </c>
      <c r="N21">
        <v>0</v>
      </c>
    </row>
    <row r="22" spans="13:14">
      <c r="M22" s="1">
        <v>1</v>
      </c>
      <c r="N22">
        <v>0</v>
      </c>
    </row>
    <row r="23" spans="13:14">
      <c r="M23" s="1">
        <v>0</v>
      </c>
      <c r="N23">
        <v>0</v>
      </c>
    </row>
  </sheetData>
  <sortState ref="M1:N17">
    <sortCondition descending="1" ref="M1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workbookViewId="0">
      <selection activeCell="J5" sqref="J5"/>
    </sheetView>
  </sheetViews>
  <sheetFormatPr defaultRowHeight="15"/>
  <sheetData>
    <row r="1" spans="1:8">
      <c r="A1" t="s">
        <v>3</v>
      </c>
      <c r="B1" t="s">
        <v>4</v>
      </c>
      <c r="C1" t="s">
        <v>5</v>
      </c>
      <c r="E1" t="s">
        <v>7</v>
      </c>
      <c r="F1" t="s">
        <v>0</v>
      </c>
      <c r="G1" t="s">
        <v>1</v>
      </c>
      <c r="H1" t="s">
        <v>39</v>
      </c>
    </row>
    <row r="2" spans="1:8">
      <c r="A2" s="3">
        <v>1</v>
      </c>
      <c r="B2" s="3">
        <v>1</v>
      </c>
      <c r="C2" s="3">
        <v>2</v>
      </c>
      <c r="D2" s="3"/>
      <c r="E2" s="3">
        <f t="shared" ref="E2:E17" si="0">(A2*58.7/(B2*63.5+A2*58.7+C2*107))*100</f>
        <v>17.459845330160618</v>
      </c>
      <c r="F2" s="3">
        <f t="shared" ref="F2:F17" si="1">(B2*63.5/(A2*58.7+B2*63.5+C2*107))*100</f>
        <v>18.887566924449732</v>
      </c>
      <c r="G2" s="3">
        <f t="shared" ref="G2:G17" si="2">(C2*107/(B2*63.5+A2*58.7+C2*107))*100</f>
        <v>63.652587745389653</v>
      </c>
      <c r="H2">
        <v>45.001610329048511</v>
      </c>
    </row>
    <row r="3" spans="1:8">
      <c r="A3" s="3">
        <v>1</v>
      </c>
      <c r="B3" s="3">
        <v>2</v>
      </c>
      <c r="C3" s="3">
        <v>1</v>
      </c>
      <c r="D3" s="3"/>
      <c r="E3" s="3">
        <f t="shared" si="0"/>
        <v>20.054663477963789</v>
      </c>
      <c r="F3" s="3">
        <f t="shared" si="1"/>
        <v>43.389135633754698</v>
      </c>
      <c r="G3" s="3">
        <f t="shared" si="2"/>
        <v>36.556200888281523</v>
      </c>
      <c r="H3">
        <v>37.072272955944527</v>
      </c>
    </row>
    <row r="4" spans="1:8">
      <c r="A4" s="3">
        <v>2</v>
      </c>
      <c r="B4" s="3">
        <v>1</v>
      </c>
      <c r="C4" s="3">
        <v>1</v>
      </c>
      <c r="D4" s="3"/>
      <c r="E4" s="3">
        <f t="shared" si="0"/>
        <v>40.778047933310177</v>
      </c>
      <c r="F4" s="3">
        <f t="shared" si="1"/>
        <v>22.056269538034041</v>
      </c>
      <c r="G4" s="3">
        <f t="shared" si="2"/>
        <v>37.165682528655786</v>
      </c>
      <c r="H4">
        <v>19.708145377796139</v>
      </c>
    </row>
    <row r="5" spans="1:8">
      <c r="A5" s="3">
        <v>1</v>
      </c>
      <c r="B5" s="3">
        <v>1</v>
      </c>
      <c r="C5" s="3">
        <v>1</v>
      </c>
      <c r="D5" s="3"/>
      <c r="E5" s="3">
        <f t="shared" si="0"/>
        <v>25.610820244328103</v>
      </c>
      <c r="F5" s="3">
        <f t="shared" si="1"/>
        <v>27.705061082024436</v>
      </c>
      <c r="G5" s="3">
        <f t="shared" si="2"/>
        <v>46.684118673647475</v>
      </c>
      <c r="H5">
        <v>24.183427517304359</v>
      </c>
    </row>
    <row r="6" spans="1:8">
      <c r="A6" s="3">
        <v>1</v>
      </c>
      <c r="B6" s="3">
        <v>0.73</v>
      </c>
      <c r="C6" s="3">
        <v>0.314</v>
      </c>
      <c r="D6" s="3"/>
      <c r="E6" s="3">
        <f t="shared" si="0"/>
        <v>42.33590329816159</v>
      </c>
      <c r="F6" s="3">
        <f t="shared" si="1"/>
        <v>33.43238155683612</v>
      </c>
      <c r="G6" s="3">
        <f t="shared" si="2"/>
        <v>24.231715145002266</v>
      </c>
      <c r="H6">
        <v>14.740402207215306</v>
      </c>
    </row>
    <row r="7" spans="1:8">
      <c r="A7" s="3">
        <v>3</v>
      </c>
      <c r="B7" s="3">
        <v>1</v>
      </c>
      <c r="C7" s="3">
        <v>1</v>
      </c>
      <c r="E7">
        <f t="shared" si="0"/>
        <v>50.807847663012119</v>
      </c>
      <c r="F7">
        <f t="shared" si="1"/>
        <v>18.320830929024812</v>
      </c>
      <c r="G7">
        <f t="shared" si="2"/>
        <v>30.87132140796307</v>
      </c>
      <c r="H7">
        <v>16.6981074582208</v>
      </c>
    </row>
    <row r="8" spans="1:8">
      <c r="A8" s="3">
        <v>1</v>
      </c>
      <c r="B8" s="3">
        <v>2</v>
      </c>
      <c r="C8" s="3">
        <v>3</v>
      </c>
      <c r="E8">
        <f t="shared" si="0"/>
        <v>11.584764160252616</v>
      </c>
      <c r="F8">
        <f t="shared" si="1"/>
        <v>25.064140517071248</v>
      </c>
      <c r="G8">
        <f t="shared" si="2"/>
        <v>63.351095322676144</v>
      </c>
      <c r="H8">
        <v>24.979239129765446</v>
      </c>
    </row>
    <row r="9" spans="1:8">
      <c r="A9" s="3">
        <v>4</v>
      </c>
      <c r="B9" s="3">
        <v>2</v>
      </c>
      <c r="C9" s="3">
        <v>1</v>
      </c>
      <c r="E9">
        <f t="shared" si="0"/>
        <v>50.085324232081909</v>
      </c>
      <c r="F9">
        <f t="shared" si="1"/>
        <v>27.090443686006825</v>
      </c>
      <c r="G9">
        <f t="shared" si="2"/>
        <v>22.824232081911262</v>
      </c>
      <c r="H9">
        <v>13.149111534241326</v>
      </c>
    </row>
    <row r="10" spans="1:8">
      <c r="A10" s="3">
        <v>1</v>
      </c>
      <c r="B10" s="3">
        <v>4</v>
      </c>
      <c r="C10" s="3">
        <v>1</v>
      </c>
      <c r="E10">
        <f t="shared" si="0"/>
        <v>13.986180605194187</v>
      </c>
      <c r="F10">
        <f t="shared" si="1"/>
        <v>60.519418632356448</v>
      </c>
      <c r="G10">
        <f t="shared" si="2"/>
        <v>25.49440076244937</v>
      </c>
      <c r="H10">
        <v>35.55865425644874</v>
      </c>
    </row>
    <row r="11" spans="1:8">
      <c r="A11" s="3">
        <v>1</v>
      </c>
      <c r="B11" s="3">
        <v>1</v>
      </c>
      <c r="C11" s="3">
        <v>4</v>
      </c>
      <c r="E11">
        <f t="shared" si="0"/>
        <v>10.668847691748455</v>
      </c>
      <c r="F11">
        <f t="shared" si="1"/>
        <v>11.541257724463829</v>
      </c>
      <c r="G11">
        <f t="shared" si="2"/>
        <v>77.789894583787714</v>
      </c>
      <c r="H11">
        <v>13.490917375772051</v>
      </c>
    </row>
    <row r="12" spans="1:8">
      <c r="A12" s="3">
        <v>2</v>
      </c>
      <c r="B12" s="3">
        <v>3</v>
      </c>
      <c r="C12" s="3">
        <v>1</v>
      </c>
      <c r="E12">
        <f t="shared" si="0"/>
        <v>28.29597493371897</v>
      </c>
      <c r="F12">
        <f t="shared" si="1"/>
        <v>45.91467823571945</v>
      </c>
      <c r="G12">
        <f t="shared" si="2"/>
        <v>25.789346830561584</v>
      </c>
      <c r="H12">
        <v>18.297059838127296</v>
      </c>
    </row>
    <row r="13" spans="1:8">
      <c r="A13" s="3">
        <v>3</v>
      </c>
      <c r="B13" s="3">
        <v>1</v>
      </c>
      <c r="C13" s="3">
        <v>1</v>
      </c>
      <c r="E13">
        <f t="shared" si="0"/>
        <v>50.807847663012119</v>
      </c>
      <c r="F13">
        <f t="shared" si="1"/>
        <v>18.320830929024812</v>
      </c>
      <c r="G13">
        <f t="shared" si="2"/>
        <v>30.87132140796307</v>
      </c>
      <c r="H13">
        <v>16.6981074582208</v>
      </c>
    </row>
    <row r="14" spans="1:8">
      <c r="A14" s="3">
        <v>1</v>
      </c>
      <c r="B14" s="3">
        <v>4</v>
      </c>
      <c r="C14" s="3">
        <v>5</v>
      </c>
      <c r="E14">
        <f t="shared" si="0"/>
        <v>6.9246195588061816</v>
      </c>
      <c r="F14">
        <f t="shared" si="1"/>
        <v>29.963430458888755</v>
      </c>
      <c r="G14">
        <f t="shared" si="2"/>
        <v>63.111949982305063</v>
      </c>
      <c r="H14">
        <v>14.39458937025706</v>
      </c>
    </row>
    <row r="15" spans="1:8">
      <c r="A15" s="3">
        <v>2</v>
      </c>
      <c r="B15" s="3">
        <v>1</v>
      </c>
      <c r="C15" s="3">
        <v>1</v>
      </c>
      <c r="E15">
        <f t="shared" si="0"/>
        <v>40.778047933310177</v>
      </c>
      <c r="F15">
        <f t="shared" si="1"/>
        <v>22.056269538034041</v>
      </c>
      <c r="G15">
        <f t="shared" si="2"/>
        <v>37.165682528655786</v>
      </c>
      <c r="H15">
        <v>19.708145377796139</v>
      </c>
    </row>
    <row r="16" spans="1:8">
      <c r="A16" s="3">
        <v>3</v>
      </c>
      <c r="B16" s="3">
        <v>2</v>
      </c>
      <c r="C16" s="3">
        <v>1</v>
      </c>
      <c r="E16">
        <f t="shared" si="0"/>
        <v>42.940746159473306</v>
      </c>
      <c r="F16">
        <f t="shared" si="1"/>
        <v>30.96805657156791</v>
      </c>
      <c r="G16">
        <f t="shared" si="2"/>
        <v>26.091197268958787</v>
      </c>
      <c r="H16">
        <v>16.509323301322446</v>
      </c>
    </row>
    <row r="17" spans="1:8">
      <c r="A17" s="3">
        <v>1</v>
      </c>
      <c r="B17" s="3">
        <v>2</v>
      </c>
      <c r="C17" s="3">
        <v>6</v>
      </c>
      <c r="E17">
        <f t="shared" si="0"/>
        <v>7.0919415247070194</v>
      </c>
      <c r="F17">
        <f t="shared" si="1"/>
        <v>15.343723571342274</v>
      </c>
      <c r="G17">
        <f t="shared" si="2"/>
        <v>77.564334903950709</v>
      </c>
      <c r="H17">
        <v>6.7501265760931712</v>
      </c>
    </row>
    <row r="18" spans="1:8">
      <c r="A18">
        <f>E18/58.7</f>
        <v>1.4480408858603067</v>
      </c>
      <c r="B18">
        <f>F18/63.5</f>
        <v>0.15748031496062992</v>
      </c>
      <c r="C18">
        <f>G18/107</f>
        <v>4.6728971962616821E-2</v>
      </c>
      <c r="E18">
        <f>100-F18-G18</f>
        <v>85</v>
      </c>
      <c r="F18">
        <v>10</v>
      </c>
      <c r="G18">
        <v>5</v>
      </c>
      <c r="H18">
        <v>0.49154038409143275</v>
      </c>
    </row>
    <row r="19" spans="1:8">
      <c r="A19">
        <f t="shared" ref="A19:A82" si="3">E19/58.7</f>
        <v>0.85178875638841567</v>
      </c>
      <c r="B19">
        <f t="shared" ref="B19:B82" si="4">F19/63.5</f>
        <v>0.31496062992125984</v>
      </c>
      <c r="C19">
        <f t="shared" ref="C19:C82" si="5">G19/107</f>
        <v>0.28037383177570091</v>
      </c>
      <c r="E19">
        <f t="shared" ref="E19:E82" si="6">100-F19-G19</f>
        <v>50</v>
      </c>
      <c r="F19">
        <v>20</v>
      </c>
      <c r="G19">
        <v>30</v>
      </c>
      <c r="H19">
        <v>16.872329367281328</v>
      </c>
    </row>
    <row r="20" spans="1:8">
      <c r="A20">
        <f t="shared" si="3"/>
        <v>0.68143100511073251</v>
      </c>
      <c r="B20">
        <f t="shared" si="4"/>
        <v>0.62992125984251968</v>
      </c>
      <c r="C20">
        <f t="shared" si="5"/>
        <v>0.18691588785046728</v>
      </c>
      <c r="E20">
        <f t="shared" si="6"/>
        <v>40</v>
      </c>
      <c r="F20">
        <v>40</v>
      </c>
      <c r="G20">
        <v>20</v>
      </c>
      <c r="H20">
        <v>9.9382300394353091</v>
      </c>
    </row>
    <row r="21" spans="1:8">
      <c r="A21">
        <f t="shared" si="3"/>
        <v>0.93696763202725719</v>
      </c>
      <c r="B21">
        <f t="shared" si="4"/>
        <v>7.874015748031496E-2</v>
      </c>
      <c r="C21">
        <f t="shared" si="5"/>
        <v>0.37383177570093457</v>
      </c>
      <c r="E21">
        <f t="shared" si="6"/>
        <v>55</v>
      </c>
      <c r="F21">
        <v>5</v>
      </c>
      <c r="G21">
        <v>40</v>
      </c>
      <c r="H21">
        <v>14.964646516488866</v>
      </c>
    </row>
    <row r="22" spans="1:8">
      <c r="A22">
        <f t="shared" si="3"/>
        <v>1.1073253833049403</v>
      </c>
      <c r="B22">
        <f t="shared" si="4"/>
        <v>0.23622047244094488</v>
      </c>
      <c r="C22">
        <f t="shared" si="5"/>
        <v>0.18691588785046728</v>
      </c>
      <c r="E22">
        <f t="shared" si="6"/>
        <v>65</v>
      </c>
      <c r="F22">
        <v>15</v>
      </c>
      <c r="G22">
        <v>20</v>
      </c>
      <c r="H22">
        <v>6.143294502492795</v>
      </c>
    </row>
    <row r="23" spans="1:8">
      <c r="A23">
        <f t="shared" si="3"/>
        <v>0.76660988074957404</v>
      </c>
      <c r="B23">
        <f t="shared" si="4"/>
        <v>0.62992125984251968</v>
      </c>
      <c r="C23">
        <f t="shared" si="5"/>
        <v>0.14018691588785046</v>
      </c>
      <c r="E23">
        <f t="shared" si="6"/>
        <v>45</v>
      </c>
      <c r="F23">
        <v>40</v>
      </c>
      <c r="G23">
        <v>15</v>
      </c>
      <c r="H23">
        <v>6.9981625474430409</v>
      </c>
    </row>
    <row r="24" spans="1:8">
      <c r="A24">
        <f t="shared" si="3"/>
        <v>0.25553662691652468</v>
      </c>
      <c r="B24">
        <f t="shared" si="4"/>
        <v>1.2598425196850394</v>
      </c>
      <c r="C24">
        <f t="shared" si="5"/>
        <v>4.6728971962616821E-2</v>
      </c>
      <c r="E24">
        <f t="shared" si="6"/>
        <v>15</v>
      </c>
      <c r="F24">
        <v>80</v>
      </c>
      <c r="G24">
        <v>5</v>
      </c>
      <c r="H24">
        <v>30.537229746840403</v>
      </c>
    </row>
    <row r="25" spans="1:8">
      <c r="A25">
        <f t="shared" si="3"/>
        <v>1.192504258943782</v>
      </c>
      <c r="B25">
        <f t="shared" si="4"/>
        <v>0.31496062992125984</v>
      </c>
      <c r="C25">
        <f t="shared" si="5"/>
        <v>9.3457943925233641E-2</v>
      </c>
      <c r="E25">
        <f t="shared" si="6"/>
        <v>70</v>
      </c>
      <c r="F25">
        <v>20</v>
      </c>
      <c r="G25">
        <v>10</v>
      </c>
      <c r="H25">
        <v>4.2519542396511989</v>
      </c>
    </row>
    <row r="26" spans="1:8">
      <c r="A26">
        <f t="shared" si="3"/>
        <v>0.17035775127768313</v>
      </c>
      <c r="B26">
        <f t="shared" si="4"/>
        <v>1.1023622047244095</v>
      </c>
      <c r="C26">
        <f t="shared" si="5"/>
        <v>0.18691588785046728</v>
      </c>
      <c r="E26">
        <f t="shared" si="6"/>
        <v>10</v>
      </c>
      <c r="F26">
        <v>70</v>
      </c>
      <c r="G26">
        <v>20</v>
      </c>
      <c r="H26">
        <v>13.980411458833945</v>
      </c>
    </row>
    <row r="27" spans="1:8">
      <c r="A27">
        <f t="shared" si="3"/>
        <v>1.6013628620102214</v>
      </c>
      <c r="B27">
        <f t="shared" si="4"/>
        <v>1.5748031496062992E-2</v>
      </c>
      <c r="C27">
        <f t="shared" si="5"/>
        <v>4.6728971962616821E-2</v>
      </c>
      <c r="E27">
        <f t="shared" si="6"/>
        <v>94</v>
      </c>
      <c r="F27">
        <v>1</v>
      </c>
      <c r="G27">
        <v>5</v>
      </c>
      <c r="H27">
        <v>1.1509729080766263E-2</v>
      </c>
    </row>
    <row r="28" spans="1:8">
      <c r="A28">
        <f t="shared" si="3"/>
        <v>1.465076660988075</v>
      </c>
      <c r="B28">
        <f t="shared" si="4"/>
        <v>0.15748031496062992</v>
      </c>
      <c r="C28">
        <f t="shared" si="5"/>
        <v>3.7383177570093455E-2</v>
      </c>
      <c r="E28">
        <f t="shared" si="6"/>
        <v>86</v>
      </c>
      <c r="F28">
        <v>10</v>
      </c>
      <c r="G28">
        <v>4</v>
      </c>
      <c r="H28">
        <v>0.4873719508568356</v>
      </c>
    </row>
    <row r="29" spans="1:8">
      <c r="A29">
        <f t="shared" si="3"/>
        <v>0.59625212947189099</v>
      </c>
      <c r="B29">
        <f t="shared" si="4"/>
        <v>0.94488188976377951</v>
      </c>
      <c r="C29">
        <f t="shared" si="5"/>
        <v>4.6728971962616821E-2</v>
      </c>
      <c r="E29">
        <f t="shared" si="6"/>
        <v>35</v>
      </c>
      <c r="F29">
        <v>60</v>
      </c>
      <c r="G29">
        <v>5</v>
      </c>
      <c r="H29">
        <v>4.5984440878584207</v>
      </c>
    </row>
    <row r="30" spans="1:8">
      <c r="A30">
        <f t="shared" si="3"/>
        <v>1.0221465076660987</v>
      </c>
      <c r="B30">
        <f t="shared" si="4"/>
        <v>0.47244094488188976</v>
      </c>
      <c r="C30">
        <f t="shared" si="5"/>
        <v>9.3457943925233641E-2</v>
      </c>
      <c r="E30">
        <f t="shared" si="6"/>
        <v>60</v>
      </c>
      <c r="F30">
        <v>30</v>
      </c>
      <c r="G30">
        <v>10</v>
      </c>
      <c r="H30">
        <v>7.1632812943397788</v>
      </c>
    </row>
    <row r="31" spans="1:8">
      <c r="A31">
        <f t="shared" si="3"/>
        <v>0.51107325383304936</v>
      </c>
      <c r="B31">
        <f t="shared" si="4"/>
        <v>0.78740157480314965</v>
      </c>
      <c r="C31">
        <f t="shared" si="5"/>
        <v>0.18691588785046728</v>
      </c>
      <c r="E31">
        <f t="shared" si="6"/>
        <v>30</v>
      </c>
      <c r="F31">
        <v>50</v>
      </c>
      <c r="G31">
        <v>20</v>
      </c>
      <c r="H31">
        <v>11.559690066467677</v>
      </c>
    </row>
    <row r="32" spans="1:8">
      <c r="A32">
        <f t="shared" si="3"/>
        <v>1.5332197614991481</v>
      </c>
      <c r="B32">
        <f t="shared" si="4"/>
        <v>7.874015748031496E-2</v>
      </c>
      <c r="C32">
        <f t="shared" si="5"/>
        <v>4.6728971962616821E-2</v>
      </c>
      <c r="E32">
        <f t="shared" si="6"/>
        <v>90</v>
      </c>
      <c r="F32">
        <v>5</v>
      </c>
      <c r="G32">
        <v>5</v>
      </c>
      <c r="H32">
        <v>6.1432972586236624E-2</v>
      </c>
    </row>
    <row r="33" spans="1:8">
      <c r="A33">
        <f t="shared" si="3"/>
        <v>1.192504258943782</v>
      </c>
      <c r="B33">
        <f t="shared" si="4"/>
        <v>0.26771653543307089</v>
      </c>
      <c r="C33">
        <f t="shared" si="5"/>
        <v>0.12149532710280374</v>
      </c>
      <c r="E33">
        <f t="shared" si="6"/>
        <v>70</v>
      </c>
      <c r="F33">
        <v>17</v>
      </c>
      <c r="G33">
        <v>13</v>
      </c>
      <c r="H33">
        <v>3.3147933525376643</v>
      </c>
    </row>
    <row r="34" spans="1:8">
      <c r="A34">
        <f t="shared" si="3"/>
        <v>0.47700170357751276</v>
      </c>
      <c r="B34">
        <f t="shared" si="4"/>
        <v>0.1889763779527559</v>
      </c>
      <c r="C34">
        <f t="shared" si="5"/>
        <v>0.56074766355140182</v>
      </c>
      <c r="E34">
        <f t="shared" si="6"/>
        <v>28</v>
      </c>
      <c r="F34">
        <v>12</v>
      </c>
      <c r="G34">
        <v>60</v>
      </c>
      <c r="H34">
        <v>11.428943747317728</v>
      </c>
    </row>
    <row r="35" spans="1:8">
      <c r="A35">
        <f t="shared" si="3"/>
        <v>0.76660988074957404</v>
      </c>
      <c r="B35">
        <f t="shared" si="4"/>
        <v>0.23622047244094488</v>
      </c>
      <c r="C35">
        <f t="shared" si="5"/>
        <v>0.37383177570093457</v>
      </c>
      <c r="E35">
        <f t="shared" si="6"/>
        <v>45</v>
      </c>
      <c r="F35">
        <v>15</v>
      </c>
      <c r="G35">
        <v>40</v>
      </c>
      <c r="H35">
        <v>16.546627757459479</v>
      </c>
    </row>
    <row r="36" spans="1:8">
      <c r="A36">
        <f t="shared" si="3"/>
        <v>0.68143100511073251</v>
      </c>
      <c r="B36">
        <f t="shared" si="4"/>
        <v>0.78740157480314965</v>
      </c>
      <c r="C36">
        <f t="shared" si="5"/>
        <v>9.3457943925233641E-2</v>
      </c>
      <c r="E36">
        <f t="shared" si="6"/>
        <v>40</v>
      </c>
      <c r="F36">
        <v>50</v>
      </c>
      <c r="G36">
        <v>10</v>
      </c>
      <c r="H36">
        <v>3.6355405349398455</v>
      </c>
    </row>
    <row r="37" spans="1:8">
      <c r="A37">
        <f t="shared" si="3"/>
        <v>0.76660988074957404</v>
      </c>
      <c r="B37">
        <f t="shared" si="4"/>
        <v>0.62992125984251968</v>
      </c>
      <c r="C37">
        <f t="shared" si="5"/>
        <v>0.14018691588785046</v>
      </c>
      <c r="E37">
        <f t="shared" si="6"/>
        <v>45</v>
      </c>
      <c r="F37">
        <v>40</v>
      </c>
      <c r="G37">
        <v>15</v>
      </c>
      <c r="H37">
        <v>6.9981625474430409</v>
      </c>
    </row>
    <row r="38" spans="1:8">
      <c r="A38">
        <f t="shared" si="3"/>
        <v>0.85178875638841567</v>
      </c>
      <c r="B38">
        <f t="shared" si="4"/>
        <v>0.47244094488188976</v>
      </c>
      <c r="C38">
        <f t="shared" si="5"/>
        <v>0.18691588785046728</v>
      </c>
      <c r="E38">
        <f t="shared" si="6"/>
        <v>50</v>
      </c>
      <c r="F38">
        <v>30</v>
      </c>
      <c r="G38">
        <v>20</v>
      </c>
      <c r="H38">
        <v>11.084758633980739</v>
      </c>
    </row>
    <row r="39" spans="1:8">
      <c r="A39">
        <f t="shared" si="3"/>
        <v>0.85178875638841567</v>
      </c>
      <c r="B39">
        <f t="shared" si="4"/>
        <v>0.39370078740157483</v>
      </c>
      <c r="C39">
        <f t="shared" si="5"/>
        <v>0.23364485981308411</v>
      </c>
      <c r="E39">
        <f t="shared" si="6"/>
        <v>50</v>
      </c>
      <c r="F39">
        <v>25</v>
      </c>
      <c r="G39">
        <v>25</v>
      </c>
      <c r="H39">
        <v>14.658741423903404</v>
      </c>
    </row>
    <row r="40" spans="1:8">
      <c r="A40">
        <f t="shared" si="3"/>
        <v>0.93696763202725719</v>
      </c>
      <c r="B40">
        <f t="shared" si="4"/>
        <v>0.23622047244094488</v>
      </c>
      <c r="C40">
        <f t="shared" si="5"/>
        <v>0.28037383177570091</v>
      </c>
      <c r="E40">
        <f t="shared" si="6"/>
        <v>55</v>
      </c>
      <c r="F40">
        <v>15</v>
      </c>
      <c r="G40">
        <v>30</v>
      </c>
      <c r="H40">
        <v>14.907868726977098</v>
      </c>
    </row>
    <row r="41" spans="1:8">
      <c r="A41">
        <f t="shared" si="3"/>
        <v>0.85178875638841567</v>
      </c>
      <c r="B41">
        <f t="shared" si="4"/>
        <v>0.15748031496062992</v>
      </c>
      <c r="C41">
        <f t="shared" si="5"/>
        <v>0.37383177570093457</v>
      </c>
      <c r="E41">
        <f t="shared" si="6"/>
        <v>50</v>
      </c>
      <c r="F41">
        <v>10</v>
      </c>
      <c r="G41">
        <v>40</v>
      </c>
      <c r="H41">
        <v>15.339296032416312</v>
      </c>
    </row>
    <row r="42" spans="1:8">
      <c r="A42">
        <f t="shared" si="3"/>
        <v>1.4480408858603067</v>
      </c>
      <c r="B42">
        <f t="shared" si="4"/>
        <v>7.874015748031496E-2</v>
      </c>
      <c r="C42">
        <f t="shared" si="5"/>
        <v>9.3457943925233641E-2</v>
      </c>
      <c r="E42">
        <f t="shared" si="6"/>
        <v>85</v>
      </c>
      <c r="F42">
        <v>5</v>
      </c>
      <c r="G42">
        <v>10</v>
      </c>
      <c r="H42">
        <v>0.22286984020454936</v>
      </c>
    </row>
    <row r="43" spans="1:8">
      <c r="A43">
        <f t="shared" si="3"/>
        <v>1.362862010221465</v>
      </c>
      <c r="B43">
        <f t="shared" si="4"/>
        <v>7.874015748031496E-2</v>
      </c>
      <c r="C43">
        <f t="shared" si="5"/>
        <v>0.14018691588785046</v>
      </c>
      <c r="E43">
        <f t="shared" si="6"/>
        <v>80</v>
      </c>
      <c r="F43">
        <v>5</v>
      </c>
      <c r="G43">
        <v>15</v>
      </c>
      <c r="H43">
        <v>1.3009977474939312</v>
      </c>
    </row>
    <row r="44" spans="1:8">
      <c r="A44">
        <f t="shared" si="3"/>
        <v>1.2776831345826234</v>
      </c>
      <c r="B44">
        <f t="shared" si="4"/>
        <v>7.874015748031496E-2</v>
      </c>
      <c r="C44">
        <f t="shared" si="5"/>
        <v>0.18691588785046728</v>
      </c>
      <c r="E44">
        <f t="shared" si="6"/>
        <v>75</v>
      </c>
      <c r="F44">
        <v>5</v>
      </c>
      <c r="G44">
        <v>20</v>
      </c>
      <c r="H44">
        <v>4.3952359199482789</v>
      </c>
    </row>
    <row r="45" spans="1:8">
      <c r="A45">
        <f t="shared" si="3"/>
        <v>1.192504258943782</v>
      </c>
      <c r="B45">
        <f t="shared" si="4"/>
        <v>7.874015748031496E-2</v>
      </c>
      <c r="C45">
        <f t="shared" si="5"/>
        <v>0.23364485981308411</v>
      </c>
      <c r="E45">
        <f t="shared" si="6"/>
        <v>70</v>
      </c>
      <c r="F45">
        <v>5</v>
      </c>
      <c r="G45">
        <v>25</v>
      </c>
      <c r="H45">
        <v>9.0942673548496256</v>
      </c>
    </row>
    <row r="46" spans="1:8">
      <c r="A46">
        <f t="shared" si="3"/>
        <v>1.1073253833049403</v>
      </c>
      <c r="B46">
        <f t="shared" si="4"/>
        <v>7.874015748031496E-2</v>
      </c>
      <c r="C46">
        <f t="shared" si="5"/>
        <v>0.28037383177570091</v>
      </c>
      <c r="E46">
        <f t="shared" si="6"/>
        <v>65</v>
      </c>
      <c r="F46">
        <v>5</v>
      </c>
      <c r="G46">
        <v>30</v>
      </c>
      <c r="H46">
        <v>13.299726568482019</v>
      </c>
    </row>
    <row r="47" spans="1:8">
      <c r="A47">
        <f t="shared" si="3"/>
        <v>1.0221465076660987</v>
      </c>
      <c r="B47">
        <f t="shared" si="4"/>
        <v>7.874015748031496E-2</v>
      </c>
      <c r="C47">
        <f t="shared" si="5"/>
        <v>0.32710280373831774</v>
      </c>
      <c r="E47">
        <f t="shared" si="6"/>
        <v>60</v>
      </c>
      <c r="F47">
        <v>5</v>
      </c>
      <c r="G47">
        <v>35</v>
      </c>
      <c r="H47">
        <v>15.312710223812358</v>
      </c>
    </row>
    <row r="48" spans="1:8">
      <c r="A48">
        <f t="shared" si="3"/>
        <v>0.93696763202725719</v>
      </c>
      <c r="B48">
        <f t="shared" si="4"/>
        <v>7.874015748031496E-2</v>
      </c>
      <c r="C48">
        <f t="shared" si="5"/>
        <v>0.37383177570093457</v>
      </c>
      <c r="E48">
        <f t="shared" si="6"/>
        <v>55</v>
      </c>
      <c r="F48">
        <v>5</v>
      </c>
      <c r="G48">
        <v>40</v>
      </c>
      <c r="H48">
        <v>14.964646516488866</v>
      </c>
    </row>
    <row r="49" spans="1:8">
      <c r="A49">
        <f t="shared" si="3"/>
        <v>0.85178875638841567</v>
      </c>
      <c r="B49">
        <f t="shared" si="4"/>
        <v>7.874015748031496E-2</v>
      </c>
      <c r="C49">
        <f t="shared" si="5"/>
        <v>0.42056074766355139</v>
      </c>
      <c r="E49">
        <f t="shared" si="6"/>
        <v>50</v>
      </c>
      <c r="F49">
        <v>5</v>
      </c>
      <c r="G49">
        <v>45</v>
      </c>
      <c r="H49">
        <v>13.073116639140441</v>
      </c>
    </row>
    <row r="50" spans="1:8">
      <c r="A50">
        <f t="shared" si="3"/>
        <v>0.76660988074957404</v>
      </c>
      <c r="B50">
        <f t="shared" si="4"/>
        <v>7.874015748031496E-2</v>
      </c>
      <c r="C50">
        <f t="shared" si="5"/>
        <v>0.46728971962616822</v>
      </c>
      <c r="E50">
        <f t="shared" si="6"/>
        <v>45</v>
      </c>
      <c r="F50">
        <v>5</v>
      </c>
      <c r="G50">
        <v>50</v>
      </c>
      <c r="H50">
        <v>10.578814229959473</v>
      </c>
    </row>
    <row r="51" spans="1:8">
      <c r="A51">
        <f t="shared" si="3"/>
        <v>0.68143100511073251</v>
      </c>
      <c r="B51">
        <f t="shared" si="4"/>
        <v>7.874015748031496E-2</v>
      </c>
      <c r="C51">
        <f t="shared" si="5"/>
        <v>0.51401869158878499</v>
      </c>
      <c r="E51">
        <f t="shared" si="6"/>
        <v>40</v>
      </c>
      <c r="F51">
        <v>5</v>
      </c>
      <c r="G51">
        <v>55</v>
      </c>
      <c r="H51">
        <v>8.1256021348751624</v>
      </c>
    </row>
    <row r="52" spans="1:8">
      <c r="A52">
        <f t="shared" si="3"/>
        <v>0.59625212947189099</v>
      </c>
      <c r="B52">
        <f t="shared" si="4"/>
        <v>7.874015748031496E-2</v>
      </c>
      <c r="C52">
        <f t="shared" si="5"/>
        <v>0.56074766355140182</v>
      </c>
      <c r="E52">
        <f t="shared" si="6"/>
        <v>35</v>
      </c>
      <c r="F52">
        <v>5</v>
      </c>
      <c r="G52">
        <v>60</v>
      </c>
      <c r="H52">
        <v>8.8306143539661939</v>
      </c>
    </row>
    <row r="53" spans="1:8">
      <c r="A53">
        <f t="shared" si="3"/>
        <v>0.51107325383304936</v>
      </c>
      <c r="B53">
        <f t="shared" si="4"/>
        <v>7.874015748031496E-2</v>
      </c>
      <c r="C53">
        <f t="shared" si="5"/>
        <v>0.60747663551401865</v>
      </c>
      <c r="E53">
        <f t="shared" si="6"/>
        <v>30</v>
      </c>
      <c r="F53">
        <v>5</v>
      </c>
      <c r="G53">
        <v>65</v>
      </c>
      <c r="H53">
        <v>8.2385350980552872</v>
      </c>
    </row>
    <row r="54" spans="1:8">
      <c r="A54">
        <f t="shared" si="3"/>
        <v>0.42589437819420783</v>
      </c>
      <c r="B54">
        <f t="shared" si="4"/>
        <v>7.874015748031496E-2</v>
      </c>
      <c r="C54">
        <f t="shared" si="5"/>
        <v>0.65420560747663548</v>
      </c>
      <c r="E54">
        <f t="shared" si="6"/>
        <v>25</v>
      </c>
      <c r="F54">
        <v>5</v>
      </c>
      <c r="G54">
        <v>70</v>
      </c>
      <c r="H54">
        <v>9.5352996029300883</v>
      </c>
    </row>
    <row r="55" spans="1:8">
      <c r="A55">
        <f t="shared" si="3"/>
        <v>0.34071550255536626</v>
      </c>
      <c r="B55">
        <f t="shared" si="4"/>
        <v>7.874015748031496E-2</v>
      </c>
      <c r="C55">
        <f t="shared" si="5"/>
        <v>0.7009345794392523</v>
      </c>
      <c r="E55">
        <f t="shared" si="6"/>
        <v>20</v>
      </c>
      <c r="F55">
        <v>5</v>
      </c>
      <c r="G55">
        <v>75</v>
      </c>
      <c r="H55">
        <v>19.834497105661587</v>
      </c>
    </row>
    <row r="56" spans="1:8">
      <c r="A56">
        <f t="shared" si="3"/>
        <v>0.25553662691652468</v>
      </c>
      <c r="B56">
        <f t="shared" si="4"/>
        <v>7.874015748031496E-2</v>
      </c>
      <c r="C56">
        <f t="shared" si="5"/>
        <v>0.74766355140186913</v>
      </c>
      <c r="E56">
        <f t="shared" si="6"/>
        <v>15</v>
      </c>
      <c r="F56">
        <v>5</v>
      </c>
      <c r="G56">
        <v>80</v>
      </c>
      <c r="H56">
        <v>31.676875309745924</v>
      </c>
    </row>
    <row r="57" spans="1:8">
      <c r="A57">
        <f t="shared" si="3"/>
        <v>0.17035775127768313</v>
      </c>
      <c r="B57">
        <f t="shared" si="4"/>
        <v>7.874015748031496E-2</v>
      </c>
      <c r="C57">
        <f t="shared" si="5"/>
        <v>0.79439252336448596</v>
      </c>
      <c r="E57">
        <f t="shared" si="6"/>
        <v>10</v>
      </c>
      <c r="F57">
        <v>5</v>
      </c>
      <c r="G57">
        <v>85</v>
      </c>
      <c r="H57">
        <v>9.8987244791978277</v>
      </c>
    </row>
    <row r="58" spans="1:8">
      <c r="A58">
        <f t="shared" si="3"/>
        <v>8.5178875638841564E-2</v>
      </c>
      <c r="B58">
        <f t="shared" si="4"/>
        <v>7.874015748031496E-2</v>
      </c>
      <c r="C58">
        <f t="shared" si="5"/>
        <v>0.84112149532710279</v>
      </c>
      <c r="E58">
        <f t="shared" si="6"/>
        <v>5</v>
      </c>
      <c r="F58">
        <v>5</v>
      </c>
      <c r="G58">
        <v>90</v>
      </c>
      <c r="H58">
        <v>2.0185222220141341</v>
      </c>
    </row>
    <row r="59" spans="1:8">
      <c r="A59">
        <f t="shared" si="3"/>
        <v>1.4480408858603067</v>
      </c>
      <c r="B59">
        <f t="shared" si="4"/>
        <v>0.15748031496062992</v>
      </c>
      <c r="C59">
        <f t="shared" si="5"/>
        <v>4.6728971962616821E-2</v>
      </c>
      <c r="E59">
        <f t="shared" si="6"/>
        <v>85</v>
      </c>
      <c r="F59">
        <v>10</v>
      </c>
      <c r="G59">
        <v>5</v>
      </c>
      <c r="H59">
        <v>0.49154038409143275</v>
      </c>
    </row>
    <row r="60" spans="1:8">
      <c r="A60">
        <f t="shared" si="3"/>
        <v>1.362862010221465</v>
      </c>
      <c r="B60">
        <f t="shared" si="4"/>
        <v>0.15748031496062992</v>
      </c>
      <c r="C60">
        <f t="shared" si="5"/>
        <v>9.3457943925233641E-2</v>
      </c>
      <c r="E60">
        <f t="shared" si="6"/>
        <v>80</v>
      </c>
      <c r="F60">
        <v>10</v>
      </c>
      <c r="G60">
        <v>10</v>
      </c>
      <c r="H60">
        <v>0.65237651221685677</v>
      </c>
    </row>
    <row r="61" spans="1:8">
      <c r="A61">
        <f t="shared" si="3"/>
        <v>1.2776831345826234</v>
      </c>
      <c r="B61">
        <f t="shared" si="4"/>
        <v>0.15748031496062992</v>
      </c>
      <c r="C61">
        <f t="shared" si="5"/>
        <v>0.14018691588785046</v>
      </c>
      <c r="E61">
        <f t="shared" si="6"/>
        <v>75</v>
      </c>
      <c r="F61">
        <v>10</v>
      </c>
      <c r="G61">
        <v>15</v>
      </c>
      <c r="H61">
        <v>1.7264924857896762</v>
      </c>
    </row>
    <row r="62" spans="1:8">
      <c r="A62">
        <f t="shared" si="3"/>
        <v>1.192504258943782</v>
      </c>
      <c r="B62">
        <f t="shared" si="4"/>
        <v>0.15748031496062992</v>
      </c>
      <c r="C62">
        <f t="shared" si="5"/>
        <v>0.18691588785046728</v>
      </c>
      <c r="E62">
        <f t="shared" si="6"/>
        <v>70</v>
      </c>
      <c r="F62">
        <v>10</v>
      </c>
      <c r="G62">
        <v>20</v>
      </c>
      <c r="H62">
        <v>4.8092163672520067</v>
      </c>
    </row>
    <row r="63" spans="1:8">
      <c r="A63">
        <f t="shared" si="3"/>
        <v>1.1073253833049403</v>
      </c>
      <c r="B63">
        <f t="shared" si="4"/>
        <v>0.15748031496062992</v>
      </c>
      <c r="C63">
        <f t="shared" si="5"/>
        <v>0.23364485981308411</v>
      </c>
      <c r="E63">
        <f t="shared" si="6"/>
        <v>65</v>
      </c>
      <c r="F63">
        <v>10</v>
      </c>
      <c r="G63">
        <v>25</v>
      </c>
      <c r="H63">
        <v>9.4907617482988869</v>
      </c>
    </row>
    <row r="64" spans="1:8">
      <c r="A64">
        <f t="shared" si="3"/>
        <v>1.0221465076660987</v>
      </c>
      <c r="B64">
        <f t="shared" si="4"/>
        <v>0.15748031496062992</v>
      </c>
      <c r="C64">
        <f t="shared" si="5"/>
        <v>0.28037383177570091</v>
      </c>
      <c r="E64">
        <f t="shared" si="6"/>
        <v>60</v>
      </c>
      <c r="F64">
        <v>10</v>
      </c>
      <c r="G64">
        <v>30</v>
      </c>
      <c r="H64">
        <v>13.680571590925553</v>
      </c>
    </row>
    <row r="65" spans="1:8">
      <c r="A65">
        <f t="shared" si="3"/>
        <v>0.93696763202725719</v>
      </c>
      <c r="B65">
        <f t="shared" si="4"/>
        <v>0.15748031496062992</v>
      </c>
      <c r="C65">
        <f t="shared" si="5"/>
        <v>0.32710280373831774</v>
      </c>
      <c r="E65">
        <f t="shared" si="6"/>
        <v>55</v>
      </c>
      <c r="F65">
        <v>10</v>
      </c>
      <c r="G65">
        <v>35</v>
      </c>
      <c r="H65">
        <v>15.686064523732982</v>
      </c>
    </row>
    <row r="66" spans="1:8">
      <c r="A66">
        <f t="shared" si="3"/>
        <v>0.85178875638841567</v>
      </c>
      <c r="B66">
        <f t="shared" si="4"/>
        <v>0.15748031496062992</v>
      </c>
      <c r="C66">
        <f t="shared" si="5"/>
        <v>0.37383177570093457</v>
      </c>
      <c r="E66">
        <f t="shared" si="6"/>
        <v>50</v>
      </c>
      <c r="F66">
        <v>10</v>
      </c>
      <c r="G66">
        <v>40</v>
      </c>
      <c r="H66">
        <v>15.339296032416312</v>
      </c>
    </row>
    <row r="67" spans="1:8">
      <c r="A67">
        <f t="shared" si="3"/>
        <v>0.76660988074957404</v>
      </c>
      <c r="B67">
        <f t="shared" si="4"/>
        <v>0.15748031496062992</v>
      </c>
      <c r="C67">
        <f t="shared" si="5"/>
        <v>0.42056074766355139</v>
      </c>
      <c r="E67">
        <f t="shared" si="6"/>
        <v>45</v>
      </c>
      <c r="F67">
        <v>10</v>
      </c>
      <c r="G67">
        <v>45</v>
      </c>
      <c r="H67">
        <v>13.454804923324891</v>
      </c>
    </row>
    <row r="68" spans="1:8">
      <c r="A68">
        <f t="shared" si="3"/>
        <v>0.68143100511073251</v>
      </c>
      <c r="B68">
        <f t="shared" si="4"/>
        <v>0.15748031496062992</v>
      </c>
      <c r="C68">
        <f t="shared" si="5"/>
        <v>0.46728971962616822</v>
      </c>
      <c r="E68">
        <f t="shared" si="6"/>
        <v>40</v>
      </c>
      <c r="F68">
        <v>10</v>
      </c>
      <c r="G68">
        <v>50</v>
      </c>
      <c r="H68">
        <v>10.969784321865472</v>
      </c>
    </row>
    <row r="69" spans="1:8">
      <c r="A69">
        <f t="shared" si="3"/>
        <v>0.59625212947189099</v>
      </c>
      <c r="B69">
        <f t="shared" si="4"/>
        <v>0.15748031496062992</v>
      </c>
      <c r="C69">
        <f t="shared" si="5"/>
        <v>0.51401869158878499</v>
      </c>
      <c r="E69">
        <f t="shared" si="6"/>
        <v>35</v>
      </c>
      <c r="F69">
        <v>10</v>
      </c>
      <c r="G69">
        <v>55</v>
      </c>
      <c r="H69">
        <v>11.331341301973</v>
      </c>
    </row>
    <row r="70" spans="1:8">
      <c r="A70">
        <f t="shared" si="3"/>
        <v>0.51107325383304936</v>
      </c>
      <c r="B70">
        <f t="shared" si="4"/>
        <v>0.15748031496062992</v>
      </c>
      <c r="C70">
        <f t="shared" si="5"/>
        <v>0.56074766355140182</v>
      </c>
      <c r="E70">
        <f t="shared" si="6"/>
        <v>30</v>
      </c>
      <c r="F70">
        <v>10</v>
      </c>
      <c r="G70">
        <v>60</v>
      </c>
      <c r="H70">
        <v>10.308038029633499</v>
      </c>
    </row>
    <row r="71" spans="1:8">
      <c r="A71">
        <f t="shared" si="3"/>
        <v>0.42589437819420783</v>
      </c>
      <c r="B71">
        <f t="shared" si="4"/>
        <v>0.15748031496062992</v>
      </c>
      <c r="C71">
        <f t="shared" si="5"/>
        <v>0.60747663551401865</v>
      </c>
      <c r="E71">
        <f t="shared" si="6"/>
        <v>25</v>
      </c>
      <c r="F71">
        <v>10</v>
      </c>
      <c r="G71">
        <v>65</v>
      </c>
      <c r="H71">
        <v>11.200674411622678</v>
      </c>
    </row>
    <row r="72" spans="1:8">
      <c r="A72">
        <f t="shared" si="3"/>
        <v>0.34071550255536626</v>
      </c>
      <c r="B72">
        <f t="shared" si="4"/>
        <v>0.15748031496062992</v>
      </c>
      <c r="C72">
        <f t="shared" si="5"/>
        <v>0.65420560747663548</v>
      </c>
      <c r="E72">
        <f t="shared" si="6"/>
        <v>20</v>
      </c>
      <c r="F72">
        <v>10</v>
      </c>
      <c r="G72">
        <v>70</v>
      </c>
      <c r="H72">
        <v>21.166142231615378</v>
      </c>
    </row>
    <row r="73" spans="1:8">
      <c r="A73">
        <f t="shared" si="3"/>
        <v>0.25553662691652468</v>
      </c>
      <c r="B73">
        <f t="shared" si="4"/>
        <v>0.15748031496062992</v>
      </c>
      <c r="C73">
        <f t="shared" si="5"/>
        <v>0.7009345794392523</v>
      </c>
      <c r="E73">
        <f t="shared" si="6"/>
        <v>15</v>
      </c>
      <c r="F73">
        <v>10</v>
      </c>
      <c r="G73">
        <v>75</v>
      </c>
      <c r="H73">
        <v>32.751269274735684</v>
      </c>
    </row>
    <row r="74" spans="1:8">
      <c r="A74">
        <f t="shared" si="3"/>
        <v>0.17035775127768313</v>
      </c>
      <c r="B74">
        <f t="shared" si="4"/>
        <v>0.15748031496062992</v>
      </c>
      <c r="C74">
        <f t="shared" si="5"/>
        <v>0.74766355140186913</v>
      </c>
      <c r="E74">
        <f t="shared" si="6"/>
        <v>10</v>
      </c>
      <c r="F74">
        <v>10</v>
      </c>
      <c r="G74">
        <v>80</v>
      </c>
      <c r="H74">
        <v>10.782857412415712</v>
      </c>
    </row>
    <row r="75" spans="1:8">
      <c r="A75">
        <f t="shared" si="3"/>
        <v>8.5178875638841564E-2</v>
      </c>
      <c r="B75">
        <f t="shared" si="4"/>
        <v>0.15748031496062992</v>
      </c>
      <c r="C75">
        <f t="shared" si="5"/>
        <v>0.79439252336448596</v>
      </c>
      <c r="E75">
        <f t="shared" si="6"/>
        <v>5</v>
      </c>
      <c r="F75">
        <v>10</v>
      </c>
      <c r="G75">
        <v>85</v>
      </c>
      <c r="H75">
        <v>2.7655718204699737</v>
      </c>
    </row>
    <row r="76" spans="1:8">
      <c r="A76">
        <f t="shared" si="3"/>
        <v>1.2776831345826234</v>
      </c>
      <c r="B76">
        <f t="shared" si="4"/>
        <v>0.31496062992125984</v>
      </c>
      <c r="C76">
        <f t="shared" si="5"/>
        <v>4.6728971962616821E-2</v>
      </c>
      <c r="E76">
        <f t="shared" si="6"/>
        <v>75</v>
      </c>
      <c r="F76">
        <v>20</v>
      </c>
      <c r="G76">
        <v>5</v>
      </c>
      <c r="H76">
        <v>4.09615274460484</v>
      </c>
    </row>
    <row r="77" spans="1:8">
      <c r="A77">
        <f t="shared" si="3"/>
        <v>1.192504258943782</v>
      </c>
      <c r="B77">
        <f t="shared" si="4"/>
        <v>0.31496062992125984</v>
      </c>
      <c r="C77">
        <f t="shared" si="5"/>
        <v>9.3457943925233641E-2</v>
      </c>
      <c r="E77">
        <f t="shared" si="6"/>
        <v>70</v>
      </c>
      <c r="F77">
        <v>20</v>
      </c>
      <c r="G77">
        <v>10</v>
      </c>
      <c r="H77">
        <v>4.2519542396511989</v>
      </c>
    </row>
    <row r="78" spans="1:8">
      <c r="A78">
        <f t="shared" si="3"/>
        <v>1.1073253833049403</v>
      </c>
      <c r="B78">
        <f t="shared" si="4"/>
        <v>0.31496062992125984</v>
      </c>
      <c r="C78">
        <f t="shared" si="5"/>
        <v>0.14018691588785046</v>
      </c>
      <c r="E78">
        <f t="shared" si="6"/>
        <v>65</v>
      </c>
      <c r="F78">
        <v>20</v>
      </c>
      <c r="G78">
        <v>15</v>
      </c>
      <c r="H78">
        <v>5.2924472960702023</v>
      </c>
    </row>
    <row r="79" spans="1:8">
      <c r="A79">
        <f t="shared" si="3"/>
        <v>1.0221465076660987</v>
      </c>
      <c r="B79">
        <f t="shared" si="4"/>
        <v>0.31496062992125984</v>
      </c>
      <c r="C79">
        <f t="shared" si="5"/>
        <v>0.18691588785046728</v>
      </c>
      <c r="E79">
        <f t="shared" si="6"/>
        <v>60</v>
      </c>
      <c r="F79">
        <v>20</v>
      </c>
      <c r="G79">
        <v>20</v>
      </c>
      <c r="H79">
        <v>8.2786730598016067</v>
      </c>
    </row>
    <row r="80" spans="1:8">
      <c r="A80">
        <f t="shared" si="3"/>
        <v>0.93696763202725719</v>
      </c>
      <c r="B80">
        <f t="shared" si="4"/>
        <v>0.31496062992125984</v>
      </c>
      <c r="C80">
        <f t="shared" si="5"/>
        <v>0.23364485981308411</v>
      </c>
      <c r="E80">
        <f t="shared" si="6"/>
        <v>55</v>
      </c>
      <c r="F80">
        <v>20</v>
      </c>
      <c r="G80">
        <v>25</v>
      </c>
      <c r="H80">
        <v>12.813672614912031</v>
      </c>
    </row>
    <row r="81" spans="1:8">
      <c r="A81">
        <f t="shared" si="3"/>
        <v>0.85178875638841567</v>
      </c>
      <c r="B81">
        <f t="shared" si="4"/>
        <v>0.31496062992125984</v>
      </c>
      <c r="C81">
        <f t="shared" si="5"/>
        <v>0.28037383177570091</v>
      </c>
      <c r="E81">
        <f t="shared" si="6"/>
        <v>50</v>
      </c>
      <c r="F81">
        <v>20</v>
      </c>
      <c r="G81">
        <v>30</v>
      </c>
      <c r="H81">
        <v>16.872329367281328</v>
      </c>
    </row>
    <row r="82" spans="1:8">
      <c r="A82">
        <f t="shared" si="3"/>
        <v>0.76660988074957404</v>
      </c>
      <c r="B82">
        <f t="shared" si="4"/>
        <v>0.31496062992125984</v>
      </c>
      <c r="C82">
        <f t="shared" si="5"/>
        <v>0.32710280373831774</v>
      </c>
      <c r="E82">
        <f t="shared" si="6"/>
        <v>45</v>
      </c>
      <c r="F82">
        <v>20</v>
      </c>
      <c r="G82">
        <v>35</v>
      </c>
      <c r="H82">
        <v>18.815044607184653</v>
      </c>
    </row>
    <row r="83" spans="1:8">
      <c r="A83">
        <f t="shared" ref="A83:A146" si="7">E83/58.7</f>
        <v>0.68143100511073251</v>
      </c>
      <c r="B83">
        <f t="shared" ref="B83:B146" si="8">F83/63.5</f>
        <v>0.31496062992125984</v>
      </c>
      <c r="C83">
        <f t="shared" ref="C83:C146" si="9">G83/107</f>
        <v>0.37383177570093457</v>
      </c>
      <c r="E83">
        <f t="shared" ref="E83:E146" si="10">100-F83-G83</f>
        <v>40</v>
      </c>
      <c r="F83">
        <v>20</v>
      </c>
      <c r="G83">
        <v>40</v>
      </c>
      <c r="H83">
        <v>18.479130966314266</v>
      </c>
    </row>
    <row r="84" spans="1:8">
      <c r="A84">
        <f t="shared" si="7"/>
        <v>0.59625212947189099</v>
      </c>
      <c r="B84">
        <f t="shared" si="8"/>
        <v>0.31496062992125984</v>
      </c>
      <c r="C84">
        <f t="shared" si="9"/>
        <v>0.42056074766355139</v>
      </c>
      <c r="E84">
        <f t="shared" si="10"/>
        <v>35</v>
      </c>
      <c r="F84">
        <v>20</v>
      </c>
      <c r="G84">
        <v>45</v>
      </c>
      <c r="H84">
        <v>19.459270018171249</v>
      </c>
    </row>
    <row r="85" spans="1:8">
      <c r="A85">
        <f t="shared" si="7"/>
        <v>0.51107325383304936</v>
      </c>
      <c r="B85">
        <f t="shared" si="8"/>
        <v>0.31496062992125984</v>
      </c>
      <c r="C85">
        <f t="shared" si="9"/>
        <v>0.46728971962616822</v>
      </c>
      <c r="E85">
        <f t="shared" si="10"/>
        <v>30</v>
      </c>
      <c r="F85">
        <v>20</v>
      </c>
      <c r="G85">
        <v>50</v>
      </c>
      <c r="H85">
        <v>18.121545520534941</v>
      </c>
    </row>
    <row r="86" spans="1:8">
      <c r="A86">
        <f t="shared" si="7"/>
        <v>0.42589437819420783</v>
      </c>
      <c r="B86">
        <f t="shared" si="8"/>
        <v>0.31496062992125984</v>
      </c>
      <c r="C86">
        <f t="shared" si="9"/>
        <v>0.51401869158878499</v>
      </c>
      <c r="E86">
        <f t="shared" si="10"/>
        <v>25</v>
      </c>
      <c r="F86">
        <v>20</v>
      </c>
      <c r="G86">
        <v>55</v>
      </c>
      <c r="H86">
        <v>18.302009506701545</v>
      </c>
    </row>
    <row r="87" spans="1:8">
      <c r="A87">
        <f t="shared" si="7"/>
        <v>0.34071550255536626</v>
      </c>
      <c r="B87">
        <f t="shared" si="8"/>
        <v>0.31496062992125984</v>
      </c>
      <c r="C87">
        <f t="shared" si="9"/>
        <v>0.56074766355140182</v>
      </c>
      <c r="E87">
        <f t="shared" si="10"/>
        <v>20</v>
      </c>
      <c r="F87">
        <v>20</v>
      </c>
      <c r="G87">
        <v>60</v>
      </c>
      <c r="H87">
        <v>27.486796832841563</v>
      </c>
    </row>
    <row r="88" spans="1:8">
      <c r="A88">
        <f t="shared" si="7"/>
        <v>0.25553662691652468</v>
      </c>
      <c r="B88">
        <f t="shared" si="8"/>
        <v>0.31496062992125984</v>
      </c>
      <c r="C88">
        <f t="shared" si="9"/>
        <v>0.60747663551401865</v>
      </c>
      <c r="E88">
        <f t="shared" si="10"/>
        <v>15</v>
      </c>
      <c r="F88">
        <v>20</v>
      </c>
      <c r="G88">
        <v>65</v>
      </c>
      <c r="H88">
        <v>38.377831670506055</v>
      </c>
    </row>
    <row r="89" spans="1:8">
      <c r="A89">
        <f t="shared" si="7"/>
        <v>0.17035775127768313</v>
      </c>
      <c r="B89">
        <f t="shared" si="8"/>
        <v>0.31496062992125984</v>
      </c>
      <c r="C89">
        <f t="shared" si="9"/>
        <v>0.65420560747663548</v>
      </c>
      <c r="E89">
        <f t="shared" si="10"/>
        <v>10</v>
      </c>
      <c r="F89">
        <v>20</v>
      </c>
      <c r="G89">
        <v>70</v>
      </c>
      <c r="H89">
        <v>15.85163756695842</v>
      </c>
    </row>
    <row r="90" spans="1:8">
      <c r="A90">
        <f t="shared" si="7"/>
        <v>8.5178875638841564E-2</v>
      </c>
      <c r="B90">
        <f t="shared" si="8"/>
        <v>0.31496062992125984</v>
      </c>
      <c r="C90">
        <f t="shared" si="9"/>
        <v>0.7009345794392523</v>
      </c>
      <c r="E90">
        <f t="shared" si="10"/>
        <v>5</v>
      </c>
      <c r="F90">
        <v>20</v>
      </c>
      <c r="G90">
        <v>75</v>
      </c>
      <c r="H90">
        <v>7.4111723061096288</v>
      </c>
    </row>
    <row r="91" spans="1:8">
      <c r="A91">
        <f t="shared" si="7"/>
        <v>1.1073253833049403</v>
      </c>
      <c r="B91">
        <f t="shared" si="8"/>
        <v>0.47244094488188976</v>
      </c>
      <c r="C91">
        <f t="shared" si="9"/>
        <v>4.6728971962616821E-2</v>
      </c>
      <c r="E91">
        <f t="shared" si="10"/>
        <v>65</v>
      </c>
      <c r="F91">
        <v>30</v>
      </c>
      <c r="G91">
        <v>5</v>
      </c>
      <c r="H91">
        <v>7.0115517945671426</v>
      </c>
    </row>
    <row r="92" spans="1:8">
      <c r="A92">
        <f t="shared" si="7"/>
        <v>1.0221465076660987</v>
      </c>
      <c r="B92">
        <f t="shared" si="8"/>
        <v>0.47244094488188976</v>
      </c>
      <c r="C92">
        <f t="shared" si="9"/>
        <v>9.3457943925233641E-2</v>
      </c>
      <c r="E92">
        <f t="shared" si="10"/>
        <v>60</v>
      </c>
      <c r="F92">
        <v>30</v>
      </c>
      <c r="G92">
        <v>10</v>
      </c>
      <c r="H92">
        <v>7.1632812943397788</v>
      </c>
    </row>
    <row r="93" spans="1:8">
      <c r="A93">
        <f t="shared" si="7"/>
        <v>0.93696763202725719</v>
      </c>
      <c r="B93">
        <f t="shared" si="8"/>
        <v>0.47244094488188976</v>
      </c>
      <c r="C93">
        <f t="shared" si="9"/>
        <v>0.14018691588785046</v>
      </c>
      <c r="E93">
        <f t="shared" si="10"/>
        <v>55</v>
      </c>
      <c r="F93">
        <v>30</v>
      </c>
      <c r="G93">
        <v>15</v>
      </c>
      <c r="H93">
        <v>8.1765802419550191</v>
      </c>
    </row>
    <row r="94" spans="1:8">
      <c r="A94">
        <f t="shared" si="7"/>
        <v>0.85178875638841567</v>
      </c>
      <c r="B94">
        <f t="shared" si="8"/>
        <v>0.47244094488188976</v>
      </c>
      <c r="C94">
        <f t="shared" si="9"/>
        <v>0.18691588785046728</v>
      </c>
      <c r="E94">
        <f t="shared" si="10"/>
        <v>50</v>
      </c>
      <c r="F94">
        <v>30</v>
      </c>
      <c r="G94">
        <v>20</v>
      </c>
      <c r="H94">
        <v>11.084758633980739</v>
      </c>
    </row>
    <row r="95" spans="1:8">
      <c r="A95">
        <f t="shared" si="7"/>
        <v>0.76660988074957404</v>
      </c>
      <c r="B95">
        <f t="shared" si="8"/>
        <v>0.47244094488188976</v>
      </c>
      <c r="C95">
        <f t="shared" si="9"/>
        <v>0.23364485981308411</v>
      </c>
      <c r="E95">
        <f t="shared" si="10"/>
        <v>45</v>
      </c>
      <c r="F95">
        <v>30</v>
      </c>
      <c r="G95">
        <v>25</v>
      </c>
      <c r="H95">
        <v>15.501232389648408</v>
      </c>
    </row>
    <row r="96" spans="1:8">
      <c r="A96">
        <f t="shared" si="7"/>
        <v>0.68143100511073251</v>
      </c>
      <c r="B96">
        <f t="shared" si="8"/>
        <v>0.47244094488188976</v>
      </c>
      <c r="C96">
        <f t="shared" si="9"/>
        <v>0.28037383177570091</v>
      </c>
      <c r="E96">
        <f t="shared" si="10"/>
        <v>40</v>
      </c>
      <c r="F96">
        <v>30</v>
      </c>
      <c r="G96">
        <v>30</v>
      </c>
      <c r="H96">
        <v>19.453812938394663</v>
      </c>
    </row>
    <row r="97" spans="1:8">
      <c r="A97">
        <f t="shared" si="7"/>
        <v>0.59625212947189099</v>
      </c>
      <c r="B97">
        <f t="shared" si="8"/>
        <v>0.47244094488188976</v>
      </c>
      <c r="C97">
        <f t="shared" si="9"/>
        <v>0.32710280373831774</v>
      </c>
      <c r="E97">
        <f t="shared" si="10"/>
        <v>35</v>
      </c>
      <c r="F97">
        <v>30</v>
      </c>
      <c r="G97">
        <v>35</v>
      </c>
      <c r="H97">
        <v>24.15139395219807</v>
      </c>
    </row>
    <row r="98" spans="1:8">
      <c r="A98">
        <f t="shared" si="7"/>
        <v>0.51107325383304936</v>
      </c>
      <c r="B98">
        <f t="shared" si="8"/>
        <v>0.47244094488188976</v>
      </c>
      <c r="C98">
        <f t="shared" si="9"/>
        <v>0.37383177570093457</v>
      </c>
      <c r="E98">
        <f t="shared" si="10"/>
        <v>30</v>
      </c>
      <c r="F98">
        <v>30</v>
      </c>
      <c r="G98">
        <v>40</v>
      </c>
      <c r="H98">
        <v>24.893767496607989</v>
      </c>
    </row>
    <row r="99" spans="1:8">
      <c r="A99">
        <f t="shared" si="7"/>
        <v>0.42589437819420783</v>
      </c>
      <c r="B99">
        <f t="shared" si="8"/>
        <v>0.47244094488188976</v>
      </c>
      <c r="C99">
        <f t="shared" si="9"/>
        <v>0.42056074766355139</v>
      </c>
      <c r="E99">
        <f t="shared" si="10"/>
        <v>25</v>
      </c>
      <c r="F99">
        <v>30</v>
      </c>
      <c r="G99">
        <v>45</v>
      </c>
      <c r="H99">
        <v>25.664017641225023</v>
      </c>
    </row>
    <row r="100" spans="1:8">
      <c r="A100">
        <f t="shared" si="7"/>
        <v>0.34071550255536626</v>
      </c>
      <c r="B100">
        <f t="shared" si="8"/>
        <v>0.47244094488188976</v>
      </c>
      <c r="C100">
        <f t="shared" si="9"/>
        <v>0.46728971962616822</v>
      </c>
      <c r="E100">
        <f t="shared" si="10"/>
        <v>20</v>
      </c>
      <c r="F100">
        <v>30</v>
      </c>
      <c r="G100">
        <v>50</v>
      </c>
      <c r="H100">
        <v>34.531787659972217</v>
      </c>
    </row>
    <row r="101" spans="1:8">
      <c r="A101">
        <f t="shared" si="7"/>
        <v>0.25553662691652468</v>
      </c>
      <c r="B101">
        <f t="shared" si="8"/>
        <v>0.47244094488188976</v>
      </c>
      <c r="C101">
        <f t="shared" si="9"/>
        <v>0.51401869158878499</v>
      </c>
      <c r="E101">
        <f t="shared" si="10"/>
        <v>15</v>
      </c>
      <c r="F101">
        <v>30</v>
      </c>
      <c r="G101">
        <v>55</v>
      </c>
      <c r="H101">
        <v>44.720709680157768</v>
      </c>
    </row>
    <row r="102" spans="1:8">
      <c r="A102">
        <f t="shared" si="7"/>
        <v>0.17035775127768313</v>
      </c>
      <c r="B102">
        <f t="shared" si="8"/>
        <v>0.47244094488188976</v>
      </c>
      <c r="C102">
        <f t="shared" si="9"/>
        <v>0.56074766355140182</v>
      </c>
      <c r="E102">
        <f t="shared" si="10"/>
        <v>10</v>
      </c>
      <c r="F102">
        <v>30</v>
      </c>
      <c r="G102">
        <v>60</v>
      </c>
      <c r="H102">
        <v>21.427797397378647</v>
      </c>
    </row>
    <row r="103" spans="1:8">
      <c r="A103">
        <f t="shared" si="7"/>
        <v>8.5178875638841564E-2</v>
      </c>
      <c r="B103">
        <f t="shared" si="8"/>
        <v>0.47244094488188976</v>
      </c>
      <c r="C103">
        <f t="shared" si="9"/>
        <v>0.60747663551401865</v>
      </c>
      <c r="E103">
        <f t="shared" si="10"/>
        <v>5</v>
      </c>
      <c r="F103">
        <v>30</v>
      </c>
      <c r="G103">
        <v>65</v>
      </c>
      <c r="H103">
        <v>12.306681154251407</v>
      </c>
    </row>
    <row r="104" spans="1:8">
      <c r="A104">
        <f t="shared" si="7"/>
        <v>0.93696763202725719</v>
      </c>
      <c r="B104">
        <f t="shared" si="8"/>
        <v>0.62992125984251968</v>
      </c>
      <c r="C104">
        <f t="shared" si="9"/>
        <v>4.6728971962616821E-2</v>
      </c>
      <c r="E104">
        <f t="shared" si="10"/>
        <v>55</v>
      </c>
      <c r="F104">
        <v>40</v>
      </c>
      <c r="G104">
        <v>5</v>
      </c>
      <c r="H104">
        <v>5.8203591930121554</v>
      </c>
    </row>
    <row r="105" spans="1:8">
      <c r="A105">
        <f t="shared" si="7"/>
        <v>1.0221465076660987</v>
      </c>
      <c r="B105">
        <f t="shared" si="8"/>
        <v>0.47244094488188976</v>
      </c>
      <c r="C105">
        <f t="shared" si="9"/>
        <v>9.3457943925233641E-2</v>
      </c>
      <c r="E105">
        <f t="shared" si="10"/>
        <v>60</v>
      </c>
      <c r="F105">
        <v>30</v>
      </c>
      <c r="G105">
        <v>10</v>
      </c>
      <c r="H105">
        <v>7.1632812943397788</v>
      </c>
    </row>
    <row r="106" spans="1:8">
      <c r="A106">
        <f t="shared" si="7"/>
        <v>0.93696763202725719</v>
      </c>
      <c r="B106">
        <f t="shared" si="8"/>
        <v>0.47244094488188976</v>
      </c>
      <c r="C106">
        <f t="shared" si="9"/>
        <v>0.14018691588785046</v>
      </c>
      <c r="E106">
        <f t="shared" si="10"/>
        <v>55</v>
      </c>
      <c r="F106">
        <v>30</v>
      </c>
      <c r="G106">
        <v>15</v>
      </c>
      <c r="H106">
        <v>8.1765802419550191</v>
      </c>
    </row>
    <row r="107" spans="1:8">
      <c r="A107">
        <f t="shared" si="7"/>
        <v>0.85178875638841567</v>
      </c>
      <c r="B107">
        <f t="shared" si="8"/>
        <v>0.47244094488188976</v>
      </c>
      <c r="C107">
        <f t="shared" si="9"/>
        <v>0.18691588785046728</v>
      </c>
      <c r="E107">
        <f t="shared" si="10"/>
        <v>50</v>
      </c>
      <c r="F107">
        <v>30</v>
      </c>
      <c r="G107">
        <v>20</v>
      </c>
      <c r="H107">
        <v>11.084758633980739</v>
      </c>
    </row>
    <row r="108" spans="1:8">
      <c r="A108">
        <f t="shared" si="7"/>
        <v>0.76660988074957404</v>
      </c>
      <c r="B108">
        <f t="shared" si="8"/>
        <v>0.47244094488188976</v>
      </c>
      <c r="C108">
        <f t="shared" si="9"/>
        <v>0.23364485981308411</v>
      </c>
      <c r="E108">
        <f t="shared" si="10"/>
        <v>45</v>
      </c>
      <c r="F108">
        <v>30</v>
      </c>
      <c r="G108">
        <v>25</v>
      </c>
      <c r="H108">
        <v>15.501232389648408</v>
      </c>
    </row>
    <row r="109" spans="1:8">
      <c r="A109">
        <f t="shared" si="7"/>
        <v>0.68143100511073251</v>
      </c>
      <c r="B109">
        <f t="shared" si="8"/>
        <v>0.47244094488188976</v>
      </c>
      <c r="C109">
        <f t="shared" si="9"/>
        <v>0.28037383177570091</v>
      </c>
      <c r="E109">
        <f t="shared" si="10"/>
        <v>40</v>
      </c>
      <c r="F109">
        <v>30</v>
      </c>
      <c r="G109">
        <v>30</v>
      </c>
      <c r="H109">
        <v>19.453812938394663</v>
      </c>
    </row>
    <row r="110" spans="1:8">
      <c r="A110">
        <f t="shared" si="7"/>
        <v>0.59625212947189099</v>
      </c>
      <c r="B110">
        <f t="shared" si="8"/>
        <v>0.47244094488188976</v>
      </c>
      <c r="C110">
        <f t="shared" si="9"/>
        <v>0.32710280373831774</v>
      </c>
      <c r="E110">
        <f t="shared" si="10"/>
        <v>35</v>
      </c>
      <c r="F110">
        <v>30</v>
      </c>
      <c r="G110">
        <v>35</v>
      </c>
      <c r="H110">
        <v>24.15139395219807</v>
      </c>
    </row>
    <row r="111" spans="1:8">
      <c r="A111">
        <f t="shared" si="7"/>
        <v>0.51107325383304936</v>
      </c>
      <c r="B111">
        <f t="shared" si="8"/>
        <v>0.47244094488188976</v>
      </c>
      <c r="C111">
        <f t="shared" si="9"/>
        <v>0.37383177570093457</v>
      </c>
      <c r="E111">
        <f t="shared" si="10"/>
        <v>30</v>
      </c>
      <c r="F111">
        <v>30</v>
      </c>
      <c r="G111">
        <v>40</v>
      </c>
      <c r="H111">
        <v>24.893767496607989</v>
      </c>
    </row>
    <row r="112" spans="1:8">
      <c r="A112">
        <f t="shared" si="7"/>
        <v>0.42589437819420783</v>
      </c>
      <c r="B112">
        <f t="shared" si="8"/>
        <v>0.47244094488188976</v>
      </c>
      <c r="C112">
        <f t="shared" si="9"/>
        <v>0.42056074766355139</v>
      </c>
      <c r="E112">
        <f t="shared" si="10"/>
        <v>25</v>
      </c>
      <c r="F112">
        <v>30</v>
      </c>
      <c r="G112">
        <v>45</v>
      </c>
      <c r="H112">
        <v>25.664017641225023</v>
      </c>
    </row>
    <row r="113" spans="1:8">
      <c r="A113">
        <f t="shared" si="7"/>
        <v>0.34071550255536626</v>
      </c>
      <c r="B113">
        <f t="shared" si="8"/>
        <v>0.47244094488188976</v>
      </c>
      <c r="C113">
        <f t="shared" si="9"/>
        <v>0.46728971962616822</v>
      </c>
      <c r="E113">
        <f t="shared" si="10"/>
        <v>20</v>
      </c>
      <c r="F113">
        <v>30</v>
      </c>
      <c r="G113">
        <v>50</v>
      </c>
      <c r="H113">
        <v>34.531787659972217</v>
      </c>
    </row>
    <row r="114" spans="1:8">
      <c r="A114">
        <f t="shared" si="7"/>
        <v>0.25553662691652468</v>
      </c>
      <c r="B114">
        <f t="shared" si="8"/>
        <v>0.47244094488188976</v>
      </c>
      <c r="C114">
        <f t="shared" si="9"/>
        <v>0.51401869158878499</v>
      </c>
      <c r="E114">
        <f t="shared" si="10"/>
        <v>15</v>
      </c>
      <c r="F114">
        <v>30</v>
      </c>
      <c r="G114">
        <v>55</v>
      </c>
      <c r="H114">
        <v>44.720709680157768</v>
      </c>
    </row>
    <row r="115" spans="1:8">
      <c r="A115">
        <f t="shared" si="7"/>
        <v>0.17035775127768313</v>
      </c>
      <c r="B115">
        <f t="shared" si="8"/>
        <v>0.47244094488188976</v>
      </c>
      <c r="C115">
        <f t="shared" si="9"/>
        <v>0.56074766355140182</v>
      </c>
      <c r="E115">
        <f t="shared" si="10"/>
        <v>10</v>
      </c>
      <c r="F115">
        <v>30</v>
      </c>
      <c r="G115">
        <v>60</v>
      </c>
      <c r="H115">
        <v>21.427797397378647</v>
      </c>
    </row>
    <row r="116" spans="1:8">
      <c r="A116">
        <f t="shared" si="7"/>
        <v>8.5178875638841564E-2</v>
      </c>
      <c r="B116">
        <f t="shared" si="8"/>
        <v>0.47244094488188976</v>
      </c>
      <c r="C116">
        <f t="shared" si="9"/>
        <v>0.60747663551401865</v>
      </c>
      <c r="E116">
        <f t="shared" si="10"/>
        <v>5</v>
      </c>
      <c r="F116">
        <v>30</v>
      </c>
      <c r="G116">
        <v>65</v>
      </c>
      <c r="H116">
        <v>12.306681154251407</v>
      </c>
    </row>
    <row r="117" spans="1:8">
      <c r="A117">
        <f t="shared" si="7"/>
        <v>0.93696763202725719</v>
      </c>
      <c r="B117">
        <f t="shared" si="8"/>
        <v>0.62992125984251968</v>
      </c>
      <c r="C117">
        <f t="shared" si="9"/>
        <v>4.6728971962616821E-2</v>
      </c>
      <c r="E117">
        <f t="shared" si="10"/>
        <v>55</v>
      </c>
      <c r="F117">
        <v>40</v>
      </c>
      <c r="G117">
        <v>5</v>
      </c>
      <c r="H117">
        <v>5.8203591930121554</v>
      </c>
    </row>
    <row r="118" spans="1:8">
      <c r="A118">
        <f t="shared" si="7"/>
        <v>1.0221465076660987</v>
      </c>
      <c r="B118">
        <f t="shared" si="8"/>
        <v>0.47244094488188976</v>
      </c>
      <c r="C118">
        <f t="shared" si="9"/>
        <v>9.3457943925233641E-2</v>
      </c>
      <c r="E118">
        <f t="shared" si="10"/>
        <v>60</v>
      </c>
      <c r="F118">
        <v>30</v>
      </c>
      <c r="G118">
        <v>10</v>
      </c>
      <c r="H118">
        <v>7.1632812943397788</v>
      </c>
    </row>
    <row r="119" spans="1:8">
      <c r="A119">
        <f t="shared" si="7"/>
        <v>0.93696763202725719</v>
      </c>
      <c r="B119">
        <f t="shared" si="8"/>
        <v>0.47244094488188976</v>
      </c>
      <c r="C119">
        <f t="shared" si="9"/>
        <v>0.14018691588785046</v>
      </c>
      <c r="E119">
        <f t="shared" si="10"/>
        <v>55</v>
      </c>
      <c r="F119">
        <v>30</v>
      </c>
      <c r="G119">
        <v>15</v>
      </c>
      <c r="H119">
        <v>8.1765802419550191</v>
      </c>
    </row>
    <row r="120" spans="1:8">
      <c r="A120">
        <f t="shared" si="7"/>
        <v>0.85178875638841567</v>
      </c>
      <c r="B120">
        <f t="shared" si="8"/>
        <v>0.47244094488188976</v>
      </c>
      <c r="C120">
        <f t="shared" si="9"/>
        <v>0.18691588785046728</v>
      </c>
      <c r="E120">
        <f t="shared" si="10"/>
        <v>50</v>
      </c>
      <c r="F120">
        <v>30</v>
      </c>
      <c r="G120">
        <v>20</v>
      </c>
      <c r="H120">
        <v>11.084758633980739</v>
      </c>
    </row>
    <row r="121" spans="1:8">
      <c r="A121">
        <f t="shared" si="7"/>
        <v>0.76660988074957404</v>
      </c>
      <c r="B121">
        <f t="shared" si="8"/>
        <v>0.47244094488188976</v>
      </c>
      <c r="C121">
        <f t="shared" si="9"/>
        <v>0.23364485981308411</v>
      </c>
      <c r="E121">
        <f t="shared" si="10"/>
        <v>45</v>
      </c>
      <c r="F121">
        <v>30</v>
      </c>
      <c r="G121">
        <v>25</v>
      </c>
      <c r="H121">
        <v>15.501232389648408</v>
      </c>
    </row>
    <row r="122" spans="1:8">
      <c r="A122">
        <f t="shared" si="7"/>
        <v>0.68143100511073251</v>
      </c>
      <c r="B122">
        <f t="shared" si="8"/>
        <v>0.47244094488188976</v>
      </c>
      <c r="C122">
        <f t="shared" si="9"/>
        <v>0.28037383177570091</v>
      </c>
      <c r="E122">
        <f t="shared" si="10"/>
        <v>40</v>
      </c>
      <c r="F122">
        <v>30</v>
      </c>
      <c r="G122">
        <v>30</v>
      </c>
      <c r="H122">
        <v>19.453812938394663</v>
      </c>
    </row>
    <row r="123" spans="1:8">
      <c r="A123">
        <f t="shared" si="7"/>
        <v>0.59625212947189099</v>
      </c>
      <c r="B123">
        <f t="shared" si="8"/>
        <v>0.47244094488188976</v>
      </c>
      <c r="C123">
        <f t="shared" si="9"/>
        <v>0.32710280373831774</v>
      </c>
      <c r="E123">
        <f t="shared" si="10"/>
        <v>35</v>
      </c>
      <c r="F123">
        <v>30</v>
      </c>
      <c r="G123">
        <v>35</v>
      </c>
      <c r="H123">
        <v>24.15139395219807</v>
      </c>
    </row>
    <row r="124" spans="1:8">
      <c r="A124">
        <f t="shared" si="7"/>
        <v>0.51107325383304936</v>
      </c>
      <c r="B124">
        <f t="shared" si="8"/>
        <v>0.47244094488188976</v>
      </c>
      <c r="C124">
        <f t="shared" si="9"/>
        <v>0.37383177570093457</v>
      </c>
      <c r="E124">
        <f t="shared" si="10"/>
        <v>30</v>
      </c>
      <c r="F124">
        <v>30</v>
      </c>
      <c r="G124">
        <v>40</v>
      </c>
      <c r="H124">
        <v>24.893767496607989</v>
      </c>
    </row>
    <row r="125" spans="1:8">
      <c r="A125">
        <f t="shared" si="7"/>
        <v>0.42589437819420783</v>
      </c>
      <c r="B125">
        <f t="shared" si="8"/>
        <v>0.47244094488188976</v>
      </c>
      <c r="C125">
        <f t="shared" si="9"/>
        <v>0.42056074766355139</v>
      </c>
      <c r="E125">
        <f t="shared" si="10"/>
        <v>25</v>
      </c>
      <c r="F125">
        <v>30</v>
      </c>
      <c r="G125">
        <v>45</v>
      </c>
      <c r="H125">
        <v>25.664017641225023</v>
      </c>
    </row>
    <row r="126" spans="1:8">
      <c r="A126">
        <f t="shared" si="7"/>
        <v>0.34071550255536626</v>
      </c>
      <c r="B126">
        <f t="shared" si="8"/>
        <v>0.47244094488188976</v>
      </c>
      <c r="C126">
        <f t="shared" si="9"/>
        <v>0.46728971962616822</v>
      </c>
      <c r="E126">
        <f t="shared" si="10"/>
        <v>20</v>
      </c>
      <c r="F126">
        <v>30</v>
      </c>
      <c r="G126">
        <v>50</v>
      </c>
      <c r="H126">
        <v>34.531787659972217</v>
      </c>
    </row>
    <row r="127" spans="1:8">
      <c r="A127">
        <f t="shared" si="7"/>
        <v>0.25553662691652468</v>
      </c>
      <c r="B127">
        <f t="shared" si="8"/>
        <v>0.47244094488188976</v>
      </c>
      <c r="C127">
        <f t="shared" si="9"/>
        <v>0.51401869158878499</v>
      </c>
      <c r="E127">
        <f t="shared" si="10"/>
        <v>15</v>
      </c>
      <c r="F127">
        <v>30</v>
      </c>
      <c r="G127">
        <v>55</v>
      </c>
      <c r="H127">
        <v>44.720709680157768</v>
      </c>
    </row>
    <row r="128" spans="1:8">
      <c r="A128">
        <f t="shared" si="7"/>
        <v>0.17035775127768313</v>
      </c>
      <c r="B128">
        <f t="shared" si="8"/>
        <v>0.47244094488188976</v>
      </c>
      <c r="C128">
        <f t="shared" si="9"/>
        <v>0.56074766355140182</v>
      </c>
      <c r="E128">
        <f t="shared" si="10"/>
        <v>10</v>
      </c>
      <c r="F128">
        <v>30</v>
      </c>
      <c r="G128">
        <v>60</v>
      </c>
      <c r="H128">
        <v>21.427797397378647</v>
      </c>
    </row>
    <row r="129" spans="1:8">
      <c r="A129">
        <f t="shared" si="7"/>
        <v>8.5178875638841564E-2</v>
      </c>
      <c r="B129">
        <f t="shared" si="8"/>
        <v>0.47244094488188976</v>
      </c>
      <c r="C129">
        <f t="shared" si="9"/>
        <v>0.60747663551401865</v>
      </c>
      <c r="E129">
        <f t="shared" si="10"/>
        <v>5</v>
      </c>
      <c r="F129">
        <v>30</v>
      </c>
      <c r="G129">
        <v>65</v>
      </c>
      <c r="H129">
        <v>12.306681154251407</v>
      </c>
    </row>
    <row r="130" spans="1:8">
      <c r="A130">
        <f t="shared" si="7"/>
        <v>0.93696763202725719</v>
      </c>
      <c r="B130">
        <f t="shared" si="8"/>
        <v>0.62992125984251968</v>
      </c>
      <c r="C130">
        <f t="shared" si="9"/>
        <v>4.6728971962616821E-2</v>
      </c>
      <c r="E130">
        <f t="shared" si="10"/>
        <v>55</v>
      </c>
      <c r="F130">
        <v>40</v>
      </c>
      <c r="G130">
        <v>5</v>
      </c>
      <c r="H130">
        <v>5.8203591930121554</v>
      </c>
    </row>
    <row r="131" spans="1:8">
      <c r="A131">
        <f t="shared" si="7"/>
        <v>0.85178875638841567</v>
      </c>
      <c r="B131">
        <f t="shared" si="8"/>
        <v>0.62992125984251968</v>
      </c>
      <c r="C131">
        <f t="shared" si="9"/>
        <v>9.3457943925233641E-2</v>
      </c>
      <c r="E131">
        <f t="shared" si="10"/>
        <v>50</v>
      </c>
      <c r="F131">
        <v>40</v>
      </c>
      <c r="G131">
        <v>10</v>
      </c>
      <c r="H131">
        <v>5.9737524549526801</v>
      </c>
    </row>
    <row r="132" spans="1:8">
      <c r="A132">
        <f t="shared" si="7"/>
        <v>0.76660988074957404</v>
      </c>
      <c r="B132">
        <f t="shared" si="8"/>
        <v>0.62992125984251968</v>
      </c>
      <c r="C132">
        <f t="shared" si="9"/>
        <v>0.14018691588785046</v>
      </c>
      <c r="E132">
        <f t="shared" si="10"/>
        <v>45</v>
      </c>
      <c r="F132">
        <v>40</v>
      </c>
      <c r="G132">
        <v>15</v>
      </c>
      <c r="H132">
        <v>6.9981625474430409</v>
      </c>
    </row>
    <row r="133" spans="1:8">
      <c r="A133">
        <f t="shared" si="7"/>
        <v>0.68143100511073251</v>
      </c>
      <c r="B133">
        <f t="shared" si="8"/>
        <v>0.62992125984251968</v>
      </c>
      <c r="C133">
        <f t="shared" si="9"/>
        <v>0.18691588785046728</v>
      </c>
      <c r="E133">
        <f t="shared" si="10"/>
        <v>40</v>
      </c>
      <c r="F133">
        <v>40</v>
      </c>
      <c r="G133">
        <v>20</v>
      </c>
      <c r="H133">
        <v>9.9382300394353091</v>
      </c>
    </row>
    <row r="134" spans="1:8">
      <c r="A134">
        <f t="shared" si="7"/>
        <v>0.59625212947189099</v>
      </c>
      <c r="B134">
        <f t="shared" si="8"/>
        <v>0.62992125984251968</v>
      </c>
      <c r="C134">
        <f t="shared" si="9"/>
        <v>0.23364485981308411</v>
      </c>
      <c r="E134">
        <f t="shared" si="10"/>
        <v>35</v>
      </c>
      <c r="F134">
        <v>40</v>
      </c>
      <c r="G134">
        <v>25</v>
      </c>
      <c r="H134">
        <v>17.208772005806779</v>
      </c>
    </row>
    <row r="135" spans="1:8">
      <c r="A135">
        <f t="shared" si="7"/>
        <v>0.51107325383304936</v>
      </c>
      <c r="B135">
        <f t="shared" si="8"/>
        <v>0.62992125984251968</v>
      </c>
      <c r="C135">
        <f t="shared" si="9"/>
        <v>0.28037383177570091</v>
      </c>
      <c r="E135">
        <f t="shared" si="10"/>
        <v>30</v>
      </c>
      <c r="F135">
        <v>40</v>
      </c>
      <c r="G135">
        <v>30</v>
      </c>
      <c r="H135">
        <v>22.274201672614744</v>
      </c>
    </row>
    <row r="136" spans="1:8">
      <c r="A136">
        <f t="shared" si="7"/>
        <v>0.42589437819420783</v>
      </c>
      <c r="B136">
        <f t="shared" si="8"/>
        <v>0.62992125984251968</v>
      </c>
      <c r="C136">
        <f t="shared" si="9"/>
        <v>0.32710280373831774</v>
      </c>
      <c r="E136">
        <f t="shared" si="10"/>
        <v>25</v>
      </c>
      <c r="F136">
        <v>40</v>
      </c>
      <c r="G136">
        <v>35</v>
      </c>
      <c r="H136">
        <v>26.734928596227277</v>
      </c>
    </row>
    <row r="137" spans="1:8">
      <c r="A137">
        <f t="shared" si="7"/>
        <v>0.34071550255536626</v>
      </c>
      <c r="B137">
        <f t="shared" si="8"/>
        <v>0.62992125984251968</v>
      </c>
      <c r="C137">
        <f t="shared" si="9"/>
        <v>0.37383177570093457</v>
      </c>
      <c r="E137">
        <f t="shared" si="10"/>
        <v>20</v>
      </c>
      <c r="F137">
        <v>40</v>
      </c>
      <c r="G137">
        <v>40</v>
      </c>
      <c r="H137">
        <v>37.616294605735462</v>
      </c>
    </row>
    <row r="138" spans="1:8">
      <c r="A138">
        <f t="shared" si="7"/>
        <v>0.25553662691652468</v>
      </c>
      <c r="B138">
        <f t="shared" si="8"/>
        <v>0.62992125984251968</v>
      </c>
      <c r="C138">
        <f t="shared" si="9"/>
        <v>0.42056074766355139</v>
      </c>
      <c r="E138">
        <f t="shared" si="10"/>
        <v>15</v>
      </c>
      <c r="F138">
        <v>40</v>
      </c>
      <c r="G138">
        <v>45</v>
      </c>
      <c r="H138">
        <v>48.313630269531487</v>
      </c>
    </row>
    <row r="139" spans="1:8">
      <c r="A139">
        <f t="shared" si="7"/>
        <v>0.17035775127768313</v>
      </c>
      <c r="B139">
        <f t="shared" si="8"/>
        <v>0.62992125984251968</v>
      </c>
      <c r="C139">
        <f t="shared" si="9"/>
        <v>0.46728971962616822</v>
      </c>
      <c r="E139">
        <f t="shared" si="10"/>
        <v>10</v>
      </c>
      <c r="F139">
        <v>40</v>
      </c>
      <c r="G139">
        <v>50</v>
      </c>
      <c r="H139">
        <v>24.625009403501252</v>
      </c>
    </row>
    <row r="140" spans="1:8">
      <c r="A140">
        <f t="shared" si="7"/>
        <v>8.5178875638841564E-2</v>
      </c>
      <c r="B140">
        <f t="shared" si="8"/>
        <v>0.62992125984251968</v>
      </c>
      <c r="C140">
        <f t="shared" si="9"/>
        <v>0.51401869158878499</v>
      </c>
      <c r="E140">
        <f t="shared" si="10"/>
        <v>5</v>
      </c>
      <c r="F140">
        <v>40</v>
      </c>
      <c r="G140">
        <v>55</v>
      </c>
      <c r="H140">
        <v>14.734586669355719</v>
      </c>
    </row>
    <row r="141" spans="1:8">
      <c r="A141">
        <f t="shared" si="7"/>
        <v>0.76660988074957404</v>
      </c>
      <c r="B141">
        <f t="shared" si="8"/>
        <v>0.78740157480314965</v>
      </c>
      <c r="C141">
        <f t="shared" si="9"/>
        <v>4.6728971962616821E-2</v>
      </c>
      <c r="E141">
        <f t="shared" si="10"/>
        <v>45</v>
      </c>
      <c r="F141">
        <v>50</v>
      </c>
      <c r="G141">
        <v>5</v>
      </c>
      <c r="H141">
        <v>3.4788768785337036</v>
      </c>
    </row>
    <row r="142" spans="1:8">
      <c r="A142">
        <f t="shared" si="7"/>
        <v>0.68143100511073251</v>
      </c>
      <c r="B142">
        <f t="shared" si="8"/>
        <v>0.78740157480314965</v>
      </c>
      <c r="C142">
        <f t="shared" si="9"/>
        <v>9.3457943925233641E-2</v>
      </c>
      <c r="E142">
        <f t="shared" si="10"/>
        <v>40</v>
      </c>
      <c r="F142">
        <v>50</v>
      </c>
      <c r="G142">
        <v>10</v>
      </c>
      <c r="H142">
        <v>3.6355405349398455</v>
      </c>
    </row>
    <row r="143" spans="1:8">
      <c r="A143">
        <f t="shared" si="7"/>
        <v>0.59625212947189099</v>
      </c>
      <c r="B143">
        <f t="shared" si="8"/>
        <v>0.78740157480314965</v>
      </c>
      <c r="C143">
        <f t="shared" si="9"/>
        <v>0.14018691588785046</v>
      </c>
      <c r="E143">
        <f t="shared" si="10"/>
        <v>35</v>
      </c>
      <c r="F143">
        <v>50</v>
      </c>
      <c r="G143">
        <v>15</v>
      </c>
      <c r="H143">
        <v>7.4874315582319362</v>
      </c>
    </row>
    <row r="144" spans="1:8">
      <c r="A144">
        <f t="shared" si="7"/>
        <v>0.51107325383304936</v>
      </c>
      <c r="B144">
        <f t="shared" si="8"/>
        <v>0.78740157480314965</v>
      </c>
      <c r="C144">
        <f t="shared" si="9"/>
        <v>0.18691588785046728</v>
      </c>
      <c r="E144">
        <f t="shared" si="10"/>
        <v>30</v>
      </c>
      <c r="F144">
        <v>50</v>
      </c>
      <c r="G144">
        <v>20</v>
      </c>
      <c r="H144">
        <v>11.559690066467677</v>
      </c>
    </row>
    <row r="145" spans="1:8">
      <c r="A145">
        <f t="shared" si="7"/>
        <v>0.42589437819420783</v>
      </c>
      <c r="B145">
        <f t="shared" si="8"/>
        <v>0.78740157480314965</v>
      </c>
      <c r="C145">
        <f t="shared" si="9"/>
        <v>0.23364485981308411</v>
      </c>
      <c r="E145">
        <f t="shared" si="10"/>
        <v>25</v>
      </c>
      <c r="F145">
        <v>50</v>
      </c>
      <c r="G145">
        <v>25</v>
      </c>
      <c r="H145">
        <v>18.667825375415369</v>
      </c>
    </row>
    <row r="146" spans="1:8">
      <c r="A146">
        <f t="shared" si="7"/>
        <v>0.34071550255536626</v>
      </c>
      <c r="B146">
        <f t="shared" si="8"/>
        <v>0.78740157480314965</v>
      </c>
      <c r="C146">
        <f t="shared" si="9"/>
        <v>0.28037383177570091</v>
      </c>
      <c r="E146">
        <f t="shared" si="10"/>
        <v>20</v>
      </c>
      <c r="F146">
        <v>50</v>
      </c>
      <c r="G146">
        <v>30</v>
      </c>
      <c r="H146">
        <v>33.961028998051397</v>
      </c>
    </row>
    <row r="147" spans="1:8">
      <c r="A147">
        <f t="shared" ref="A147:A165" si="11">E147/58.7</f>
        <v>0.25553662691652468</v>
      </c>
      <c r="B147">
        <f t="shared" ref="B147:B165" si="12">F147/63.5</f>
        <v>0.78740157480314965</v>
      </c>
      <c r="C147">
        <f t="shared" ref="C147:C165" si="13">G147/107</f>
        <v>0.32710280373831774</v>
      </c>
      <c r="E147">
        <f t="shared" ref="E147:E165" si="14">100-F147-G147</f>
        <v>15</v>
      </c>
      <c r="F147">
        <v>50</v>
      </c>
      <c r="G147">
        <v>35</v>
      </c>
      <c r="H147">
        <v>48.409114577944038</v>
      </c>
    </row>
    <row r="148" spans="1:8">
      <c r="A148">
        <f t="shared" si="11"/>
        <v>0.17035775127768313</v>
      </c>
      <c r="B148">
        <f t="shared" si="12"/>
        <v>0.78740157480314965</v>
      </c>
      <c r="C148">
        <f t="shared" si="13"/>
        <v>0.37383177570093457</v>
      </c>
      <c r="E148">
        <f t="shared" si="14"/>
        <v>10</v>
      </c>
      <c r="F148">
        <v>50</v>
      </c>
      <c r="G148">
        <v>40</v>
      </c>
      <c r="H148">
        <v>26.752744799283064</v>
      </c>
    </row>
    <row r="149" spans="1:8">
      <c r="A149">
        <f t="shared" si="11"/>
        <v>8.5178875638841564E-2</v>
      </c>
      <c r="B149">
        <f t="shared" si="12"/>
        <v>0.78740157480314965</v>
      </c>
      <c r="C149">
        <f t="shared" si="13"/>
        <v>0.42056074766355139</v>
      </c>
      <c r="E149">
        <f t="shared" si="14"/>
        <v>5</v>
      </c>
      <c r="F149">
        <v>50</v>
      </c>
      <c r="G149">
        <v>45</v>
      </c>
      <c r="H149">
        <v>17.357699731279723</v>
      </c>
    </row>
    <row r="150" spans="1:8">
      <c r="A150">
        <f t="shared" si="11"/>
        <v>0.59625212947189099</v>
      </c>
      <c r="B150">
        <f t="shared" si="12"/>
        <v>0.94488188976377951</v>
      </c>
      <c r="C150">
        <f t="shared" si="13"/>
        <v>4.6728971962616821E-2</v>
      </c>
      <c r="E150">
        <f t="shared" si="14"/>
        <v>35</v>
      </c>
      <c r="F150">
        <v>60</v>
      </c>
      <c r="G150">
        <v>5</v>
      </c>
      <c r="H150">
        <v>4.5984440878584207</v>
      </c>
    </row>
    <row r="151" spans="1:8">
      <c r="A151">
        <f t="shared" si="11"/>
        <v>0.51107325383304936</v>
      </c>
      <c r="B151">
        <f t="shared" si="12"/>
        <v>0.94488188976377951</v>
      </c>
      <c r="C151">
        <f t="shared" si="13"/>
        <v>9.3457943925233641E-2</v>
      </c>
      <c r="E151">
        <f t="shared" si="14"/>
        <v>30</v>
      </c>
      <c r="F151">
        <v>60</v>
      </c>
      <c r="G151">
        <v>10</v>
      </c>
      <c r="H151">
        <v>5.8269705322321128</v>
      </c>
    </row>
    <row r="152" spans="1:8">
      <c r="A152">
        <f t="shared" si="11"/>
        <v>0.42589437819420783</v>
      </c>
      <c r="B152">
        <f t="shared" si="12"/>
        <v>0.94488188976377951</v>
      </c>
      <c r="C152">
        <f t="shared" si="13"/>
        <v>0.14018691588785046</v>
      </c>
      <c r="E152">
        <f t="shared" si="14"/>
        <v>25</v>
      </c>
      <c r="F152">
        <v>60</v>
      </c>
      <c r="G152">
        <v>15</v>
      </c>
      <c r="H152">
        <v>9.4369889973397978</v>
      </c>
    </row>
    <row r="153" spans="1:8">
      <c r="A153">
        <f t="shared" si="11"/>
        <v>0.34071550255536626</v>
      </c>
      <c r="B153">
        <f t="shared" si="12"/>
        <v>0.94488188976377951</v>
      </c>
      <c r="C153">
        <f t="shared" si="13"/>
        <v>0.18691588785046728</v>
      </c>
      <c r="E153">
        <f t="shared" si="14"/>
        <v>20</v>
      </c>
      <c r="F153">
        <v>60</v>
      </c>
      <c r="G153">
        <v>20</v>
      </c>
      <c r="H153">
        <v>23.69696451226643</v>
      </c>
    </row>
    <row r="154" spans="1:8">
      <c r="A154">
        <f t="shared" si="11"/>
        <v>0.25553662691652468</v>
      </c>
      <c r="B154">
        <f t="shared" si="12"/>
        <v>0.94488188976377951</v>
      </c>
      <c r="C154">
        <f t="shared" si="13"/>
        <v>0.23364485981308411</v>
      </c>
      <c r="E154">
        <f t="shared" si="14"/>
        <v>15</v>
      </c>
      <c r="F154">
        <v>60</v>
      </c>
      <c r="G154">
        <v>25</v>
      </c>
      <c r="H154">
        <v>40.820226816318893</v>
      </c>
    </row>
    <row r="155" spans="1:8">
      <c r="A155">
        <f t="shared" si="11"/>
        <v>0.17035775127768313</v>
      </c>
      <c r="B155">
        <f t="shared" si="12"/>
        <v>0.94488188976377951</v>
      </c>
      <c r="C155">
        <f t="shared" si="13"/>
        <v>0.28037383177570091</v>
      </c>
      <c r="E155">
        <f t="shared" si="14"/>
        <v>10</v>
      </c>
      <c r="F155">
        <v>60</v>
      </c>
      <c r="G155">
        <v>30</v>
      </c>
      <c r="H155">
        <v>23.644093162265136</v>
      </c>
    </row>
    <row r="156" spans="1:8">
      <c r="A156">
        <f t="shared" si="11"/>
        <v>8.5178875638841564E-2</v>
      </c>
      <c r="B156">
        <f t="shared" si="12"/>
        <v>0.94488188976377951</v>
      </c>
      <c r="C156">
        <f t="shared" si="13"/>
        <v>0.32710280373831774</v>
      </c>
      <c r="E156">
        <f t="shared" si="14"/>
        <v>5</v>
      </c>
      <c r="F156">
        <v>60</v>
      </c>
      <c r="G156">
        <v>35</v>
      </c>
      <c r="H156">
        <v>18.067481233977304</v>
      </c>
    </row>
    <row r="157" spans="1:8">
      <c r="A157">
        <f t="shared" si="11"/>
        <v>0.42589437819420783</v>
      </c>
      <c r="B157">
        <f t="shared" si="12"/>
        <v>1.1023622047244095</v>
      </c>
      <c r="C157">
        <f t="shared" si="13"/>
        <v>4.6728971962616821E-2</v>
      </c>
      <c r="E157">
        <f t="shared" si="14"/>
        <v>25</v>
      </c>
      <c r="F157">
        <v>70</v>
      </c>
      <c r="G157">
        <v>5</v>
      </c>
      <c r="H157">
        <v>7.2886455317747174</v>
      </c>
    </row>
    <row r="158" spans="1:8">
      <c r="A158">
        <f t="shared" si="11"/>
        <v>0.34071550255536626</v>
      </c>
      <c r="B158">
        <f t="shared" si="12"/>
        <v>1.1023622047244095</v>
      </c>
      <c r="C158">
        <f t="shared" si="13"/>
        <v>9.3457943925233641E-2</v>
      </c>
      <c r="E158">
        <f t="shared" si="14"/>
        <v>20</v>
      </c>
      <c r="F158">
        <v>70</v>
      </c>
      <c r="G158">
        <v>10</v>
      </c>
      <c r="H158">
        <v>18.661046815901763</v>
      </c>
    </row>
    <row r="159" spans="1:8">
      <c r="A159">
        <f t="shared" si="11"/>
        <v>0.25553662691652468</v>
      </c>
      <c r="B159">
        <f t="shared" si="12"/>
        <v>1.1023622047244095</v>
      </c>
      <c r="C159">
        <f t="shared" si="13"/>
        <v>0.14018691588785046</v>
      </c>
      <c r="E159">
        <f t="shared" si="14"/>
        <v>15</v>
      </c>
      <c r="F159">
        <v>70</v>
      </c>
      <c r="G159">
        <v>15</v>
      </c>
      <c r="H159">
        <v>32.226294891485779</v>
      </c>
    </row>
    <row r="160" spans="1:8">
      <c r="A160">
        <f t="shared" si="11"/>
        <v>0.17035775127768313</v>
      </c>
      <c r="B160">
        <f t="shared" si="12"/>
        <v>1.1023622047244095</v>
      </c>
      <c r="C160">
        <f t="shared" si="13"/>
        <v>0.18691588785046728</v>
      </c>
      <c r="E160">
        <f t="shared" si="14"/>
        <v>10</v>
      </c>
      <c r="F160">
        <v>70</v>
      </c>
      <c r="G160">
        <v>20</v>
      </c>
      <c r="H160">
        <v>13.980411458833945</v>
      </c>
    </row>
    <row r="161" spans="1:8">
      <c r="A161">
        <f t="shared" si="11"/>
        <v>8.5178875638841564E-2</v>
      </c>
      <c r="B161">
        <f t="shared" si="12"/>
        <v>1.1023622047244095</v>
      </c>
      <c r="C161">
        <f t="shared" si="13"/>
        <v>0.23364485981308411</v>
      </c>
      <c r="E161">
        <f t="shared" si="14"/>
        <v>5</v>
      </c>
      <c r="F161">
        <v>70</v>
      </c>
      <c r="G161">
        <v>25</v>
      </c>
      <c r="H161">
        <v>11.087313079234052</v>
      </c>
    </row>
    <row r="162" spans="1:8">
      <c r="A162">
        <f t="shared" si="11"/>
        <v>0.25553662691652468</v>
      </c>
      <c r="B162">
        <f t="shared" si="12"/>
        <v>1.2598425196850394</v>
      </c>
      <c r="C162">
        <f t="shared" si="13"/>
        <v>4.6728971962616821E-2</v>
      </c>
      <c r="E162">
        <f t="shared" si="14"/>
        <v>15</v>
      </c>
      <c r="F162">
        <v>80</v>
      </c>
      <c r="G162">
        <v>5</v>
      </c>
      <c r="H162">
        <v>30.537229746840403</v>
      </c>
    </row>
    <row r="163" spans="1:8">
      <c r="A163">
        <f t="shared" si="11"/>
        <v>0.17035775127768313</v>
      </c>
      <c r="B163">
        <f t="shared" si="12"/>
        <v>1.2598425196850394</v>
      </c>
      <c r="C163">
        <f t="shared" si="13"/>
        <v>9.3457943925233641E-2</v>
      </c>
      <c r="E163">
        <f t="shared" si="14"/>
        <v>10</v>
      </c>
      <c r="F163">
        <v>80</v>
      </c>
      <c r="G163">
        <v>10</v>
      </c>
      <c r="H163">
        <v>9.3795862007422492</v>
      </c>
    </row>
    <row r="164" spans="1:8">
      <c r="A164">
        <f t="shared" si="11"/>
        <v>8.5178875638841564E-2</v>
      </c>
      <c r="B164">
        <f t="shared" si="12"/>
        <v>1.2598425196850394</v>
      </c>
      <c r="C164">
        <f t="shared" si="13"/>
        <v>0.14018691588785046</v>
      </c>
      <c r="E164">
        <f t="shared" si="14"/>
        <v>5</v>
      </c>
      <c r="F164">
        <v>80</v>
      </c>
      <c r="G164">
        <v>15</v>
      </c>
      <c r="H164">
        <v>2.895045488813353</v>
      </c>
    </row>
    <row r="165" spans="1:8">
      <c r="A165">
        <f t="shared" si="11"/>
        <v>8.5178875638841564E-2</v>
      </c>
      <c r="B165">
        <f t="shared" si="12"/>
        <v>1.4173228346456692</v>
      </c>
      <c r="C165">
        <f t="shared" si="13"/>
        <v>4.6728971962616821E-2</v>
      </c>
      <c r="E165">
        <f t="shared" si="14"/>
        <v>5</v>
      </c>
      <c r="F165">
        <v>90</v>
      </c>
      <c r="G165">
        <v>5</v>
      </c>
      <c r="H165">
        <v>1.4431455832939819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68" zoomScaleNormal="68" workbookViewId="0">
      <selection activeCell="O16" sqref="O16"/>
    </sheetView>
  </sheetViews>
  <sheetFormatPr defaultRowHeight="15"/>
  <cols>
    <col min="10" max="10" width="20.42578125" customWidth="1"/>
    <col min="12" max="12" width="32.85546875" style="23" hidden="1" customWidth="1"/>
    <col min="15" max="15" width="19.7109375" bestFit="1" customWidth="1"/>
  </cols>
  <sheetData>
    <row r="1" spans="1:16" ht="22.5" thickTop="1" thickBot="1">
      <c r="J1" s="8" t="s">
        <v>50</v>
      </c>
      <c r="L1" s="19" t="s">
        <v>57</v>
      </c>
    </row>
    <row r="2" spans="1:16" ht="24.75" thickTop="1" thickBot="1">
      <c r="A2" s="26" t="s">
        <v>2</v>
      </c>
      <c r="B2" s="26"/>
      <c r="C2" s="26"/>
      <c r="E2" s="27" t="s">
        <v>6</v>
      </c>
      <c r="F2" s="27"/>
      <c r="G2" s="27"/>
      <c r="H2" s="6" t="s">
        <v>16</v>
      </c>
      <c r="J2" s="24" t="s">
        <v>47</v>
      </c>
      <c r="K2" s="25" t="s">
        <v>46</v>
      </c>
      <c r="L2" s="20"/>
      <c r="M2" s="15"/>
      <c r="N2" s="12"/>
      <c r="O2" s="13" t="s">
        <v>49</v>
      </c>
      <c r="P2" s="12"/>
    </row>
    <row r="3" spans="1:16" ht="22.5" thickTop="1" thickBot="1">
      <c r="A3" s="5" t="s">
        <v>3</v>
      </c>
      <c r="B3" s="5" t="s">
        <v>4</v>
      </c>
      <c r="C3" s="5" t="s">
        <v>5</v>
      </c>
      <c r="E3" s="6" t="s">
        <v>7</v>
      </c>
      <c r="F3" s="6" t="s">
        <v>0</v>
      </c>
      <c r="G3" s="6" t="s">
        <v>1</v>
      </c>
      <c r="H3" s="6">
        <f>Sheet1!Z176</f>
        <v>24.183427517304359</v>
      </c>
      <c r="J3" s="24"/>
      <c r="K3" s="24"/>
      <c r="L3" s="20"/>
      <c r="M3" s="15"/>
      <c r="O3" s="14">
        <f>-34.6564331294717+6.4186877547666*EXP(-2.15743437084732*H3)+50.9940759663696/(1+50.9940759663696*0.0000404301775665067*H3)</f>
        <v>13.915877851912605</v>
      </c>
    </row>
    <row r="4" spans="1:16" ht="22.5" thickTop="1" thickBot="1">
      <c r="A4" s="5">
        <v>1</v>
      </c>
      <c r="B4" s="5">
        <v>1</v>
      </c>
      <c r="C4" s="5">
        <v>1</v>
      </c>
      <c r="E4" s="6">
        <f>(A4*58.7/(B4*63.5+A4*58.7+C4*107))*100</f>
        <v>25.610820244328103</v>
      </c>
      <c r="F4" s="6">
        <f>(B4*63.5/(A4*58.7+B4*63.5+C4*107))*100</f>
        <v>27.705061082024436</v>
      </c>
      <c r="G4" s="6">
        <f>(C4*107/(B4*63.5+A4*58.7+C4*107))*100</f>
        <v>46.684118673647475</v>
      </c>
      <c r="H4" s="6"/>
      <c r="J4" s="7">
        <f>Sheet1!AD176</f>
        <v>4.5775284679943162</v>
      </c>
      <c r="K4" s="8">
        <f>J4*60</f>
        <v>274.65170807965899</v>
      </c>
      <c r="L4" s="21">
        <f>((1/K4)/E4)*10000</f>
        <v>1.4216549704296835</v>
      </c>
      <c r="M4" s="16"/>
    </row>
    <row r="5" spans="1:16" ht="16.5" thickTop="1" thickBot="1">
      <c r="L5" s="22"/>
    </row>
    <row r="6" spans="1:16" ht="23.25" thickTop="1" thickBot="1">
      <c r="J6" s="8" t="s">
        <v>53</v>
      </c>
      <c r="L6" s="22"/>
      <c r="O6" s="13" t="s">
        <v>56</v>
      </c>
    </row>
    <row r="7" spans="1:16" ht="22.5" thickTop="1" thickBot="1">
      <c r="J7" s="24" t="s">
        <v>47</v>
      </c>
      <c r="K7" s="25" t="s">
        <v>46</v>
      </c>
      <c r="L7" s="22"/>
      <c r="O7" s="14">
        <f>(0.013240500819357+0.381497786254137*EXP(-EXP(-((H3-1.48550214791616*LN(LN(2))-5.72848339592924)/1.48550214791616))))*E4</f>
        <v>10.109544065522405</v>
      </c>
    </row>
    <row r="8" spans="1:16" ht="35.25" customHeight="1" thickTop="1" thickBot="1">
      <c r="J8" s="24"/>
      <c r="K8" s="24"/>
      <c r="L8" s="22"/>
    </row>
    <row r="9" spans="1:16" ht="22.5" thickTop="1" thickBot="1">
      <c r="J9" s="7">
        <f>Sheet9!AD176</f>
        <v>1.3479283433422002</v>
      </c>
      <c r="K9" s="8">
        <f>J9*60</f>
        <v>80.875700600532014</v>
      </c>
      <c r="L9" s="21">
        <f>((1/K9)/E4)*10000</f>
        <v>4.8279021143450986</v>
      </c>
      <c r="O9" s="13" t="s">
        <v>54</v>
      </c>
    </row>
    <row r="10" spans="1:16" ht="22.5" thickTop="1" thickBot="1">
      <c r="L10" s="22"/>
      <c r="O10" s="14">
        <f>3*O7+0.007</f>
        <v>30.335632196567214</v>
      </c>
    </row>
    <row r="11" spans="1:16" ht="22.5" thickTop="1" thickBot="1">
      <c r="J11" s="8" t="s">
        <v>51</v>
      </c>
      <c r="L11" s="22"/>
    </row>
    <row r="12" spans="1:16" ht="20.25" thickTop="1" thickBot="1">
      <c r="J12" s="24" t="s">
        <v>47</v>
      </c>
      <c r="K12" s="25" t="s">
        <v>46</v>
      </c>
      <c r="L12" s="22"/>
      <c r="O12" s="13" t="s">
        <v>55</v>
      </c>
    </row>
    <row r="13" spans="1:16" ht="44.25" customHeight="1" thickTop="1" thickBot="1">
      <c r="J13" s="24"/>
      <c r="K13" s="24"/>
      <c r="L13" s="22"/>
      <c r="O13" s="14">
        <f>33.63*O7^-0.99</f>
        <v>3.4044159252725161</v>
      </c>
    </row>
    <row r="14" spans="1:16" ht="22.5" thickTop="1" thickBot="1">
      <c r="J14" s="7">
        <f>Sheet8!AD176</f>
        <v>0.72371991588842943</v>
      </c>
      <c r="K14" s="8">
        <f>J14*60</f>
        <v>43.423194953305767</v>
      </c>
      <c r="L14" s="21">
        <f>((1/K14)/E4)*10000</f>
        <v>8.9919676879677493</v>
      </c>
    </row>
    <row r="15" spans="1:16" ht="15.75" thickTop="1"/>
  </sheetData>
  <mergeCells count="8">
    <mergeCell ref="J12:J13"/>
    <mergeCell ref="K12:K13"/>
    <mergeCell ref="A2:C2"/>
    <mergeCell ref="E2:G2"/>
    <mergeCell ref="J2:J3"/>
    <mergeCell ref="K2:K3"/>
    <mergeCell ref="J7:J8"/>
    <mergeCell ref="K7:K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6"/>
  <sheetViews>
    <sheetView topLeftCell="Z1" workbookViewId="0">
      <selection activeCell="AG5" sqref="AG5"/>
    </sheetView>
  </sheetViews>
  <sheetFormatPr defaultRowHeight="15"/>
  <sheetData>
    <row r="1" spans="1:33">
      <c r="A1" t="s">
        <v>2</v>
      </c>
      <c r="E1" t="s">
        <v>6</v>
      </c>
      <c r="T1" t="s">
        <v>25</v>
      </c>
      <c r="X1" t="s">
        <v>30</v>
      </c>
      <c r="Y1" t="s">
        <v>42</v>
      </c>
      <c r="Z1" t="s">
        <v>45</v>
      </c>
      <c r="AA1" t="s">
        <v>30</v>
      </c>
      <c r="AB1" t="s">
        <v>43</v>
      </c>
      <c r="AC1" t="s">
        <v>23</v>
      </c>
      <c r="AD1" t="s">
        <v>44</v>
      </c>
    </row>
    <row r="2" spans="1:33">
      <c r="A2" t="s">
        <v>3</v>
      </c>
      <c r="B2" t="s">
        <v>4</v>
      </c>
      <c r="C2" t="s">
        <v>5</v>
      </c>
      <c r="E2" t="s">
        <v>7</v>
      </c>
      <c r="F2" t="s">
        <v>0</v>
      </c>
      <c r="G2" t="s">
        <v>1</v>
      </c>
      <c r="H2" t="s">
        <v>9</v>
      </c>
      <c r="I2" t="s">
        <v>8</v>
      </c>
      <c r="J2" t="s">
        <v>10</v>
      </c>
      <c r="K2" t="s">
        <v>11</v>
      </c>
      <c r="L2" t="s">
        <v>12</v>
      </c>
      <c r="M2" t="s">
        <v>13</v>
      </c>
      <c r="O2" t="s">
        <v>17</v>
      </c>
      <c r="P2" t="s">
        <v>19</v>
      </c>
      <c r="Q2" t="s">
        <v>20</v>
      </c>
      <c r="R2" t="s">
        <v>21</v>
      </c>
      <c r="S2" t="s">
        <v>22</v>
      </c>
      <c r="T2" t="s">
        <v>24</v>
      </c>
      <c r="U2" t="s">
        <v>8</v>
      </c>
      <c r="W2" t="s">
        <v>29</v>
      </c>
    </row>
    <row r="3" spans="1:33">
      <c r="A3">
        <v>1</v>
      </c>
      <c r="B3">
        <v>0</v>
      </c>
      <c r="C3">
        <v>0</v>
      </c>
      <c r="E3">
        <f>(A3*58.7/(B3*63.5+A3*58.7+C3*107))*100</f>
        <v>100</v>
      </c>
      <c r="F3">
        <f>(B3*63.5/(A3*58.7+B3*63.5+C3*107))*100</f>
        <v>0</v>
      </c>
      <c r="G3">
        <f>(C3*107/(B3*63.5+A3*58.7+C3*107))*100</f>
        <v>0</v>
      </c>
      <c r="H3">
        <v>80</v>
      </c>
      <c r="I3">
        <f>H3/60</f>
        <v>1.3333333333333333</v>
      </c>
      <c r="J3">
        <f>1/H3</f>
        <v>1.2500000000000001E-2</v>
      </c>
      <c r="K3">
        <f>J3/100</f>
        <v>1.25E-4</v>
      </c>
      <c r="L3">
        <f>((J3-K$3*E3)/(K$3*E3))*100</f>
        <v>0</v>
      </c>
      <c r="M3">
        <f>L3/E3</f>
        <v>0</v>
      </c>
      <c r="O3" t="e">
        <f>1/(-0.217197441759404+0.000191379615261243*F3^2+167.816852655858/F3^2)</f>
        <v>#DIV/0!</v>
      </c>
      <c r="P3">
        <f>EXP(-4.58869472660825+0.471406789315691*G3-0.00942567476051772*G3^2+0.0000550343640061453*G3^3)</f>
        <v>1.016611928192751E-2</v>
      </c>
      <c r="Q3">
        <f>IF(F3=0,0,O3)</f>
        <v>0</v>
      </c>
      <c r="R3">
        <f>IF(G3=0,0,P3)</f>
        <v>0</v>
      </c>
      <c r="S3">
        <f>Q3+R3</f>
        <v>0</v>
      </c>
      <c r="T3">
        <f>1/(((S3*K$3/100)+K$3)*E3)</f>
        <v>80</v>
      </c>
      <c r="U3">
        <f>T3/60</f>
        <v>1.3333333333333333</v>
      </c>
      <c r="W3">
        <f>7.04026277575896*EXP(-EXP(-(F3-31.2597696494867)/12.6685895587668)-(F3-31.2597696494867)/12.6685895587668+1)+15.3829750076766*EXP(-EXP(-(G3-36.5947176188799)/13.1738646366629)-(G3-36.5947176188799)/13.1738646366629+1)+-0.936493937145338*EXP(-EXP(-(F3-31.2597696494867)/12.6685895587668)-(F3-31.2597696494867)/12.6685895587668+1)*EXP(-EXP(-(G3-36.5947176188799)/13.1738646366629)-(G3-36.5947176188799)/13.1738646366629+1)</f>
        <v>1.7752447421655229E-3</v>
      </c>
      <c r="X3">
        <v>0</v>
      </c>
      <c r="Y3">
        <f>W3+(0.0635566682938822+0.0405819231287318*LN(E3)+-0.0520371252639255*(LN(E3))^2+0.0106381602099602*(LN(E3))^3)/(1+-1.45700051352569*LN(E3)+0.798911010088653*(LN(E3))^2+-0.195314109600566*(LN(E3))^3+0.0179571310856602*(LN(E3))^4)</f>
        <v>0.79454394207525503</v>
      </c>
      <c r="Z3">
        <f>IF(E3&gt;=40,W3,Y3)</f>
        <v>1.7752447421655229E-3</v>
      </c>
      <c r="AA3">
        <f>Z3*E3</f>
        <v>0.17752447421655229</v>
      </c>
      <c r="AB3">
        <f>AA3*K$3*E3/100+K$3*E3</f>
        <v>1.252219055927707E-2</v>
      </c>
      <c r="AC3">
        <f>1/AB3</f>
        <v>79.858232093357628</v>
      </c>
      <c r="AD3">
        <f>AC3/60</f>
        <v>1.3309705348892937</v>
      </c>
    </row>
    <row r="4" spans="1:33">
      <c r="A4">
        <v>1</v>
      </c>
      <c r="B4">
        <v>1</v>
      </c>
      <c r="C4">
        <v>1</v>
      </c>
      <c r="E4">
        <f t="shared" ref="E4:E28" si="0">(A4*58.7/(B4*63.5+A4*58.7+C4*107))*100</f>
        <v>25.610820244328103</v>
      </c>
      <c r="F4">
        <f t="shared" ref="F4:F28" si="1">(B4*63.5/(A4*58.7+B4*63.5+C4*107))*100</f>
        <v>27.705061082024436</v>
      </c>
      <c r="G4">
        <f t="shared" ref="G4:G28" si="2">(C4*107/(B4*63.5+A4*58.7+C4*107))*100</f>
        <v>46.684118673647475</v>
      </c>
      <c r="H4">
        <f>4*60</f>
        <v>240</v>
      </c>
      <c r="I4">
        <f t="shared" ref="I4:I67" si="3">H4/60</f>
        <v>4</v>
      </c>
      <c r="J4">
        <f t="shared" ref="J4:J67" si="4">1/H4</f>
        <v>4.1666666666666666E-3</v>
      </c>
      <c r="L4">
        <f t="shared" ref="L4:L67" si="5">((J4-K$3*E4)/(K$3*E4))*100</f>
        <v>30.15332197614989</v>
      </c>
      <c r="M4">
        <f t="shared" ref="M4:M67" si="6">L4/E4</f>
        <v>1.1773665071437058</v>
      </c>
      <c r="O4">
        <f t="shared" ref="O4:O67" si="7">1/(-0.217197441759404+0.000191379615261243*F4^2+167.816852655858/F4^2)</f>
        <v>6.7415558975765624</v>
      </c>
      <c r="P4">
        <f t="shared" ref="P4:P67" si="8">EXP(-4.58869472660825+0.471406789315691*G4-0.00942567476051772*G4^2+0.0000550343640061453*G4^3)</f>
        <v>11.888056022481795</v>
      </c>
      <c r="Q4">
        <f t="shared" ref="Q4:R19" si="9">IF(F4=0,0,O4)</f>
        <v>6.7415558975765624</v>
      </c>
      <c r="R4">
        <f t="shared" si="9"/>
        <v>11.888056022481795</v>
      </c>
      <c r="S4">
        <f t="shared" ref="S4:S67" si="10">Q4+R4</f>
        <v>18.629611920058359</v>
      </c>
      <c r="T4">
        <f t="shared" ref="T4:T67" si="11">1/(((S4*K$3/100)+K$3)*E4)</f>
        <v>263.31365979116322</v>
      </c>
      <c r="U4">
        <f t="shared" ref="U4:U67" si="12">T4/60</f>
        <v>4.388560996519387</v>
      </c>
      <c r="W4">
        <f t="shared" ref="W4:W67" si="13">7.04026277575896*EXP(-EXP(-(F4-31.2597696494867)/12.6685895587668)-(F4-31.2597696494867)/12.6685895587668+1)+15.3829750076766*EXP(-EXP(-(G4-36.5947176188799)/13.1738646366629)-(G4-36.5947176188799)/13.1738646366629+1)+-0.936493937145338*EXP(-EXP(-(F4-31.2597696494867)/12.6685895587668)-(F4-31.2597696494867)/12.6685895587668+1)*EXP(-EXP(-(G4-36.5947176188799)/13.1738646366629)-(G4-36.5947176188799)/13.1738646366629+1)</f>
        <v>18.242376813051873</v>
      </c>
      <c r="X4">
        <v>28.238836343373887</v>
      </c>
      <c r="Y4">
        <f t="shared" ref="Y4:Y67" si="14">W4+(0.0635566682938822+0.0405819231287318*LN(E4)+-0.0520371252639255*(LN(E4))^2+0.0106381602099602*(LN(E4))^3)/(1+-1.45700051352569*LN(E4)+0.798911010088653*(LN(E4))^2+-0.195314109600566*(LN(E4))^3+0.0179571310856602*(LN(E4))^4)</f>
        <v>24.183427517304359</v>
      </c>
      <c r="Z4">
        <f t="shared" ref="Z4:Z67" si="15">IF(E4&gt;=40,W4,Y4)</f>
        <v>24.183427517304359</v>
      </c>
      <c r="AA4">
        <f t="shared" ref="AA4:AA67" si="16">Z4*E4</f>
        <v>619.35741503741986</v>
      </c>
      <c r="AB4">
        <f t="shared" ref="AB4:AB67" si="17">AA4*K$3*E4/100+K$3*E4</f>
        <v>2.3029166809934859E-2</v>
      </c>
      <c r="AC4">
        <f t="shared" ref="AC4:AC67" si="18">1/AB4</f>
        <v>43.423194953305767</v>
      </c>
      <c r="AD4">
        <f t="shared" ref="AD4:AD67" si="19">AC4/60</f>
        <v>0.72371991588842943</v>
      </c>
    </row>
    <row r="5" spans="1:33" ht="92.25">
      <c r="A5">
        <v>2</v>
      </c>
      <c r="B5">
        <v>1</v>
      </c>
      <c r="C5">
        <v>0</v>
      </c>
      <c r="E5">
        <f t="shared" si="0"/>
        <v>64.897733554449971</v>
      </c>
      <c r="F5">
        <f t="shared" si="1"/>
        <v>35.102266445550029</v>
      </c>
      <c r="G5">
        <f t="shared" si="2"/>
        <v>0</v>
      </c>
      <c r="H5">
        <f>2*60+30</f>
        <v>150</v>
      </c>
      <c r="I5">
        <f t="shared" si="3"/>
        <v>2.5</v>
      </c>
      <c r="J5">
        <f t="shared" si="4"/>
        <v>6.6666666666666671E-3</v>
      </c>
      <c r="L5">
        <f t="shared" si="5"/>
        <v>-17.819420783645647</v>
      </c>
      <c r="M5">
        <f t="shared" si="6"/>
        <v>-0.27457693524373916</v>
      </c>
      <c r="O5">
        <f t="shared" si="7"/>
        <v>6.4594938485619409</v>
      </c>
      <c r="P5">
        <f t="shared" si="8"/>
        <v>1.016611928192751E-2</v>
      </c>
      <c r="Q5">
        <f t="shared" si="9"/>
        <v>6.4594938485619409</v>
      </c>
      <c r="R5">
        <f t="shared" si="9"/>
        <v>0</v>
      </c>
      <c r="S5">
        <f t="shared" si="10"/>
        <v>6.4594938485619409</v>
      </c>
      <c r="T5">
        <f t="shared" si="11"/>
        <v>115.79133468348411</v>
      </c>
      <c r="U5">
        <f t="shared" si="12"/>
        <v>1.9298555780580684</v>
      </c>
      <c r="W5">
        <f t="shared" si="13"/>
        <v>6.7529220193363431</v>
      </c>
      <c r="X5">
        <v>6.4685180907162305</v>
      </c>
      <c r="Y5">
        <f t="shared" si="14"/>
        <v>7.9358585780899524</v>
      </c>
      <c r="Z5">
        <f t="shared" si="15"/>
        <v>6.7529220193363431</v>
      </c>
      <c r="AA5">
        <f t="shared" si="16"/>
        <v>438.24933392486827</v>
      </c>
      <c r="AB5">
        <f t="shared" si="17"/>
        <v>4.3663952323645339E-2</v>
      </c>
      <c r="AC5">
        <f t="shared" si="18"/>
        <v>22.902186970794901</v>
      </c>
      <c r="AD5">
        <f t="shared" si="19"/>
        <v>0.38170311617991504</v>
      </c>
      <c r="AG5" s="17" t="s">
        <v>51</v>
      </c>
    </row>
    <row r="6" spans="1:33">
      <c r="A6">
        <v>2</v>
      </c>
      <c r="B6">
        <v>0</v>
      </c>
      <c r="C6">
        <v>1</v>
      </c>
      <c r="E6">
        <f t="shared" si="0"/>
        <v>52.317290552584673</v>
      </c>
      <c r="F6">
        <f t="shared" si="1"/>
        <v>0</v>
      </c>
      <c r="G6">
        <f t="shared" si="2"/>
        <v>47.682709447415327</v>
      </c>
      <c r="H6">
        <f>2*60+20</f>
        <v>140</v>
      </c>
      <c r="I6">
        <f t="shared" si="3"/>
        <v>2.3333333333333335</v>
      </c>
      <c r="J6">
        <f t="shared" si="4"/>
        <v>7.1428571428571426E-3</v>
      </c>
      <c r="L6">
        <f t="shared" si="5"/>
        <v>9.2236553906059733</v>
      </c>
      <c r="M6">
        <f t="shared" si="6"/>
        <v>0.1763022376194191</v>
      </c>
      <c r="O6" t="e">
        <f t="shared" si="7"/>
        <v>#DIV/0!</v>
      </c>
      <c r="P6">
        <f t="shared" si="8"/>
        <v>11.303581691114747</v>
      </c>
      <c r="Q6">
        <f t="shared" si="9"/>
        <v>0</v>
      </c>
      <c r="R6">
        <f t="shared" si="9"/>
        <v>11.303581691114747</v>
      </c>
      <c r="S6">
        <f t="shared" si="10"/>
        <v>11.303581691114747</v>
      </c>
      <c r="T6">
        <f t="shared" si="11"/>
        <v>137.38382469236862</v>
      </c>
      <c r="U6">
        <f t="shared" si="12"/>
        <v>2.2897304115394772</v>
      </c>
      <c r="W6">
        <f t="shared" si="13"/>
        <v>11.713411360347305</v>
      </c>
      <c r="X6">
        <v>11.293391039654921</v>
      </c>
      <c r="Y6">
        <f t="shared" si="14"/>
        <v>13.230896530110536</v>
      </c>
      <c r="Z6">
        <f t="shared" si="15"/>
        <v>11.713411360347305</v>
      </c>
      <c r="AA6">
        <f t="shared" si="16"/>
        <v>612.81394550123605</v>
      </c>
      <c r="AB6">
        <f t="shared" si="17"/>
        <v>4.6615617870903028E-2</v>
      </c>
      <c r="AC6">
        <f t="shared" si="18"/>
        <v>21.452037872143904</v>
      </c>
      <c r="AD6">
        <f t="shared" si="19"/>
        <v>0.35753396453573172</v>
      </c>
    </row>
    <row r="7" spans="1:33">
      <c r="A7">
        <v>1</v>
      </c>
      <c r="B7">
        <v>1</v>
      </c>
      <c r="C7">
        <v>0</v>
      </c>
      <c r="E7">
        <f t="shared" si="0"/>
        <v>48.036006546644842</v>
      </c>
      <c r="F7">
        <f t="shared" si="1"/>
        <v>51.963993453355151</v>
      </c>
      <c r="G7">
        <f t="shared" si="2"/>
        <v>0</v>
      </c>
      <c r="H7">
        <f>7*60+32</f>
        <v>452</v>
      </c>
      <c r="I7">
        <f t="shared" si="3"/>
        <v>7.5333333333333332</v>
      </c>
      <c r="J7">
        <f t="shared" si="4"/>
        <v>2.2123893805309734E-3</v>
      </c>
      <c r="L7">
        <f t="shared" si="5"/>
        <v>-63.154482821003754</v>
      </c>
      <c r="M7">
        <f t="shared" si="6"/>
        <v>-1.3147321636672333</v>
      </c>
      <c r="O7">
        <f t="shared" si="7"/>
        <v>2.7645301985976989</v>
      </c>
      <c r="P7">
        <f t="shared" si="8"/>
        <v>1.016611928192751E-2</v>
      </c>
      <c r="Q7">
        <f t="shared" si="9"/>
        <v>2.7645301985976989</v>
      </c>
      <c r="R7">
        <f t="shared" si="9"/>
        <v>0</v>
      </c>
      <c r="S7">
        <f t="shared" si="10"/>
        <v>2.7645301985976989</v>
      </c>
      <c r="T7">
        <f t="shared" si="11"/>
        <v>162.061498580505</v>
      </c>
      <c r="U7">
        <f t="shared" si="12"/>
        <v>2.70102497634175</v>
      </c>
      <c r="W7">
        <f t="shared" si="13"/>
        <v>3.0718561013069796</v>
      </c>
      <c r="X7">
        <v>2.7697534770705095</v>
      </c>
      <c r="Y7">
        <f t="shared" si="14"/>
        <v>4.7680551263793491</v>
      </c>
      <c r="Z7">
        <f t="shared" si="15"/>
        <v>3.0718561013069796</v>
      </c>
      <c r="AA7">
        <f t="shared" si="16"/>
        <v>147.55969979273297</v>
      </c>
      <c r="AB7">
        <f t="shared" si="17"/>
        <v>1.4864724199911441E-2</v>
      </c>
      <c r="AC7">
        <f t="shared" si="18"/>
        <v>67.273363874854653</v>
      </c>
      <c r="AD7">
        <f t="shared" si="19"/>
        <v>1.1212227312475775</v>
      </c>
    </row>
    <row r="8" spans="1:33">
      <c r="A8">
        <v>1</v>
      </c>
      <c r="B8">
        <v>0</v>
      </c>
      <c r="C8">
        <v>1</v>
      </c>
      <c r="E8">
        <f t="shared" si="0"/>
        <v>35.425467712733862</v>
      </c>
      <c r="F8">
        <f t="shared" si="1"/>
        <v>0</v>
      </c>
      <c r="G8">
        <f t="shared" si="2"/>
        <v>64.574532287266152</v>
      </c>
      <c r="H8">
        <f>9*60+58</f>
        <v>598</v>
      </c>
      <c r="I8">
        <f t="shared" si="3"/>
        <v>9.9666666666666668</v>
      </c>
      <c r="J8">
        <f t="shared" si="4"/>
        <v>1.6722408026755853E-3</v>
      </c>
      <c r="L8">
        <f t="shared" si="5"/>
        <v>-62.236415536171123</v>
      </c>
      <c r="M8">
        <f t="shared" si="6"/>
        <v>-1.7568269257825475</v>
      </c>
      <c r="O8" t="e">
        <f t="shared" si="7"/>
        <v>#DIV/0!</v>
      </c>
      <c r="P8">
        <f t="shared" si="8"/>
        <v>3.924735197224174</v>
      </c>
      <c r="Q8">
        <f t="shared" si="9"/>
        <v>0</v>
      </c>
      <c r="R8">
        <f t="shared" si="9"/>
        <v>3.924735197224174</v>
      </c>
      <c r="S8">
        <f t="shared" si="10"/>
        <v>3.924735197224174</v>
      </c>
      <c r="T8">
        <f t="shared" si="11"/>
        <v>217.297869140713</v>
      </c>
      <c r="U8">
        <f t="shared" si="12"/>
        <v>3.6216311523452167</v>
      </c>
      <c r="W8">
        <f t="shared" si="13"/>
        <v>4.4378813200249345</v>
      </c>
      <c r="X8">
        <v>3.9196284678495785</v>
      </c>
      <c r="Y8">
        <f t="shared" si="14"/>
        <v>7.1808194195115558</v>
      </c>
      <c r="Z8">
        <f t="shared" si="15"/>
        <v>7.1808194195115558</v>
      </c>
      <c r="AA8">
        <f t="shared" si="16"/>
        <v>254.38388649687894</v>
      </c>
      <c r="AB8">
        <f t="shared" si="17"/>
        <v>1.5692768661260407E-2</v>
      </c>
      <c r="AC8">
        <f t="shared" si="18"/>
        <v>63.723618284683383</v>
      </c>
      <c r="AD8">
        <f t="shared" si="19"/>
        <v>1.062060304744723</v>
      </c>
    </row>
    <row r="9" spans="1:33">
      <c r="A9">
        <v>1</v>
      </c>
      <c r="B9">
        <v>2</v>
      </c>
      <c r="C9">
        <v>0</v>
      </c>
      <c r="E9">
        <f t="shared" si="0"/>
        <v>31.610123855681209</v>
      </c>
      <c r="F9">
        <f t="shared" si="1"/>
        <v>68.389876144318791</v>
      </c>
      <c r="G9">
        <f t="shared" si="2"/>
        <v>0</v>
      </c>
      <c r="H9">
        <v>1100</v>
      </c>
      <c r="I9">
        <f t="shared" si="3"/>
        <v>18.333333333333332</v>
      </c>
      <c r="J9">
        <f t="shared" si="4"/>
        <v>9.0909090909090909E-4</v>
      </c>
      <c r="L9">
        <f t="shared" si="5"/>
        <v>-76.992411336534005</v>
      </c>
      <c r="M9">
        <f t="shared" si="6"/>
        <v>-2.435688379079108</v>
      </c>
      <c r="O9">
        <f t="shared" si="7"/>
        <v>1.4009555925451205</v>
      </c>
      <c r="P9">
        <f t="shared" si="8"/>
        <v>1.016611928192751E-2</v>
      </c>
      <c r="Q9">
        <f t="shared" si="9"/>
        <v>1.4009555925451205</v>
      </c>
      <c r="R9">
        <f t="shared" si="9"/>
        <v>0</v>
      </c>
      <c r="S9">
        <f t="shared" si="10"/>
        <v>1.4009555925451205</v>
      </c>
      <c r="T9">
        <f t="shared" si="11"/>
        <v>249.58687402816983</v>
      </c>
      <c r="U9">
        <f t="shared" si="12"/>
        <v>4.1597812338028302</v>
      </c>
      <c r="W9">
        <f t="shared" si="13"/>
        <v>0.96801025821088205</v>
      </c>
      <c r="X9">
        <v>1.4401398268561594</v>
      </c>
      <c r="Y9">
        <f t="shared" si="14"/>
        <v>4.4134153212820921</v>
      </c>
      <c r="Z9">
        <f t="shared" si="15"/>
        <v>4.4134153212820921</v>
      </c>
      <c r="AA9">
        <f t="shared" si="16"/>
        <v>139.50860493228802</v>
      </c>
      <c r="AB9">
        <f t="shared" si="17"/>
        <v>9.4636208330138062E-3</v>
      </c>
      <c r="AC9">
        <f t="shared" si="18"/>
        <v>105.66780069120095</v>
      </c>
      <c r="AD9">
        <f t="shared" si="19"/>
        <v>1.7611300115200159</v>
      </c>
    </row>
    <row r="10" spans="1:33">
      <c r="A10">
        <v>1</v>
      </c>
      <c r="B10">
        <v>0</v>
      </c>
      <c r="C10">
        <v>2</v>
      </c>
      <c r="E10">
        <f t="shared" si="0"/>
        <v>21.525485881921526</v>
      </c>
      <c r="F10">
        <f t="shared" si="1"/>
        <v>0</v>
      </c>
      <c r="G10">
        <f t="shared" si="2"/>
        <v>78.474514118078474</v>
      </c>
      <c r="H10">
        <v>1500</v>
      </c>
      <c r="I10">
        <f t="shared" si="3"/>
        <v>25</v>
      </c>
      <c r="J10">
        <f t="shared" si="4"/>
        <v>6.6666666666666664E-4</v>
      </c>
      <c r="L10">
        <f t="shared" si="5"/>
        <v>-75.223168654173762</v>
      </c>
      <c r="M10">
        <f t="shared" si="6"/>
        <v>-3.4946095557058237</v>
      </c>
      <c r="O10" t="e">
        <f t="shared" si="7"/>
        <v>#DIV/0!</v>
      </c>
      <c r="P10">
        <f t="shared" si="8"/>
        <v>2.5994108319637563</v>
      </c>
      <c r="Q10">
        <f t="shared" si="9"/>
        <v>0</v>
      </c>
      <c r="R10">
        <f t="shared" si="9"/>
        <v>2.5994108319637563</v>
      </c>
      <c r="S10">
        <f t="shared" si="10"/>
        <v>2.5994108319637563</v>
      </c>
      <c r="T10">
        <f t="shared" si="11"/>
        <v>362.23645649981557</v>
      </c>
      <c r="U10">
        <f t="shared" si="12"/>
        <v>6.0372742749969266</v>
      </c>
      <c r="W10">
        <f t="shared" si="13"/>
        <v>1.6713547662755348</v>
      </c>
      <c r="X10">
        <v>2.6347121070090469</v>
      </c>
      <c r="Y10">
        <f t="shared" si="14"/>
        <v>13.455288358761274</v>
      </c>
      <c r="Z10">
        <f t="shared" si="15"/>
        <v>13.455288358761274</v>
      </c>
      <c r="AA10">
        <f t="shared" si="16"/>
        <v>289.63161960369888</v>
      </c>
      <c r="AB10">
        <f t="shared" si="17"/>
        <v>1.0483762408662048E-2</v>
      </c>
      <c r="AC10">
        <f t="shared" si="18"/>
        <v>95.385603089761489</v>
      </c>
      <c r="AD10">
        <f t="shared" si="19"/>
        <v>1.5897600514960248</v>
      </c>
    </row>
    <row r="11" spans="1:33">
      <c r="A11">
        <v>1</v>
      </c>
      <c r="B11">
        <v>0.1</v>
      </c>
      <c r="C11">
        <v>0</v>
      </c>
      <c r="E11">
        <f t="shared" si="0"/>
        <v>90.238278247501938</v>
      </c>
      <c r="F11">
        <f t="shared" si="1"/>
        <v>9.7617217524980795</v>
      </c>
      <c r="G11">
        <f t="shared" si="2"/>
        <v>0</v>
      </c>
      <c r="H11">
        <f>5*60+55</f>
        <v>355</v>
      </c>
      <c r="I11">
        <f t="shared" si="3"/>
        <v>5.916666666666667</v>
      </c>
      <c r="J11">
        <f t="shared" si="4"/>
        <v>2.8169014084507044E-3</v>
      </c>
      <c r="L11">
        <f t="shared" si="5"/>
        <v>-75.026993305660199</v>
      </c>
      <c r="M11">
        <f t="shared" si="6"/>
        <v>-0.83143201269730749</v>
      </c>
      <c r="O11">
        <f t="shared" si="7"/>
        <v>0.64014990524664916</v>
      </c>
      <c r="P11">
        <f t="shared" si="8"/>
        <v>1.016611928192751E-2</v>
      </c>
      <c r="Q11">
        <f t="shared" si="9"/>
        <v>0.64014990524664916</v>
      </c>
      <c r="R11">
        <f t="shared" si="9"/>
        <v>0</v>
      </c>
      <c r="S11">
        <f t="shared" si="10"/>
        <v>0.64014990524664916</v>
      </c>
      <c r="T11">
        <f t="shared" si="11"/>
        <v>88.090264023230048</v>
      </c>
      <c r="U11">
        <f t="shared" si="12"/>
        <v>1.4681710670538342</v>
      </c>
      <c r="W11">
        <f t="shared" si="13"/>
        <v>0.445500889612574</v>
      </c>
      <c r="X11">
        <v>0.64223596091610502</v>
      </c>
      <c r="Y11">
        <f t="shared" si="14"/>
        <v>1.3090880837359975</v>
      </c>
      <c r="Z11">
        <f t="shared" si="15"/>
        <v>0.445500889612574</v>
      </c>
      <c r="AA11">
        <f t="shared" si="16"/>
        <v>40.201233236369099</v>
      </c>
      <c r="AB11">
        <f t="shared" si="17"/>
        <v>1.581439736928299E-2</v>
      </c>
      <c r="AC11">
        <f t="shared" si="18"/>
        <v>63.23351921979301</v>
      </c>
      <c r="AD11">
        <f t="shared" si="19"/>
        <v>1.0538919869965502</v>
      </c>
    </row>
    <row r="12" spans="1:33">
      <c r="A12">
        <v>1</v>
      </c>
      <c r="B12">
        <v>0</v>
      </c>
      <c r="C12">
        <v>0.1</v>
      </c>
      <c r="E12">
        <f t="shared" si="0"/>
        <v>84.582132564841501</v>
      </c>
      <c r="F12">
        <f t="shared" si="1"/>
        <v>0</v>
      </c>
      <c r="G12">
        <f t="shared" si="2"/>
        <v>15.417867435158502</v>
      </c>
      <c r="H12">
        <f>3*60+50</f>
        <v>230</v>
      </c>
      <c r="I12">
        <f t="shared" si="3"/>
        <v>3.8333333333333335</v>
      </c>
      <c r="J12">
        <f t="shared" si="4"/>
        <v>4.3478260869565218E-3</v>
      </c>
      <c r="L12">
        <f t="shared" si="5"/>
        <v>-58.877120213317532</v>
      </c>
      <c r="M12">
        <f t="shared" si="6"/>
        <v>-0.6960940618065139</v>
      </c>
      <c r="O12" t="e">
        <f t="shared" si="7"/>
        <v>#DIV/0!</v>
      </c>
      <c r="P12">
        <f t="shared" si="8"/>
        <v>1.89744827003654</v>
      </c>
      <c r="Q12">
        <f t="shared" si="9"/>
        <v>0</v>
      </c>
      <c r="R12">
        <f t="shared" si="9"/>
        <v>1.89744827003654</v>
      </c>
      <c r="S12">
        <f t="shared" si="10"/>
        <v>1.89744827003654</v>
      </c>
      <c r="T12">
        <f t="shared" si="11"/>
        <v>92.821385731581842</v>
      </c>
      <c r="U12">
        <f t="shared" si="12"/>
        <v>1.547023095526364</v>
      </c>
      <c r="W12">
        <f t="shared" si="13"/>
        <v>1.421438015662823</v>
      </c>
      <c r="X12">
        <v>1.8928609364162186</v>
      </c>
      <c r="Y12">
        <f t="shared" si="14"/>
        <v>2.3353689183722555</v>
      </c>
      <c r="Z12">
        <f t="shared" si="15"/>
        <v>1.421438015662823</v>
      </c>
      <c r="AA12">
        <f t="shared" si="16"/>
        <v>120.22825867349815</v>
      </c>
      <c r="AB12">
        <f t="shared" si="17"/>
        <v>2.3284219712057533E-2</v>
      </c>
      <c r="AC12">
        <f t="shared" si="18"/>
        <v>42.947541827315717</v>
      </c>
      <c r="AD12">
        <f t="shared" si="19"/>
        <v>0.71579236378859534</v>
      </c>
    </row>
    <row r="13" spans="1:33">
      <c r="A13">
        <v>1</v>
      </c>
      <c r="B13">
        <v>1</v>
      </c>
      <c r="C13">
        <v>2</v>
      </c>
      <c r="E13">
        <f t="shared" si="0"/>
        <v>17.459845330160618</v>
      </c>
      <c r="F13">
        <f t="shared" si="1"/>
        <v>18.887566924449732</v>
      </c>
      <c r="G13">
        <f t="shared" si="2"/>
        <v>63.652587745389653</v>
      </c>
      <c r="H13">
        <f>5*60+27</f>
        <v>327</v>
      </c>
      <c r="I13">
        <f t="shared" si="3"/>
        <v>5.45</v>
      </c>
      <c r="J13">
        <f t="shared" si="4"/>
        <v>3.0581039755351682E-3</v>
      </c>
      <c r="L13">
        <f t="shared" si="5"/>
        <v>40.120552855185487</v>
      </c>
      <c r="M13">
        <f t="shared" si="6"/>
        <v>2.2978756166803</v>
      </c>
      <c r="O13">
        <f t="shared" si="7"/>
        <v>3.1104882780366276</v>
      </c>
      <c r="P13">
        <f t="shared" si="8"/>
        <v>4.1423925891193862</v>
      </c>
      <c r="Q13">
        <f t="shared" si="9"/>
        <v>3.1104882780366276</v>
      </c>
      <c r="R13">
        <f t="shared" si="9"/>
        <v>4.1423925891193862</v>
      </c>
      <c r="S13">
        <f t="shared" si="10"/>
        <v>7.2528808671560139</v>
      </c>
      <c r="T13">
        <f t="shared" si="11"/>
        <v>427.20923124105013</v>
      </c>
      <c r="U13">
        <f t="shared" si="12"/>
        <v>7.1201538540175022</v>
      </c>
      <c r="W13">
        <f t="shared" si="13"/>
        <v>8.1420448457208092</v>
      </c>
      <c r="X13">
        <v>45.03261523461704</v>
      </c>
      <c r="Y13">
        <f t="shared" si="14"/>
        <v>45.001610329048511</v>
      </c>
      <c r="Z13">
        <f t="shared" si="15"/>
        <v>45.001610329048511</v>
      </c>
      <c r="AA13">
        <f t="shared" si="16"/>
        <v>785.72115595334549</v>
      </c>
      <c r="AB13">
        <f t="shared" si="17"/>
        <v>1.9330692985745603E-2</v>
      </c>
      <c r="AC13">
        <f t="shared" si="18"/>
        <v>51.731202846033355</v>
      </c>
      <c r="AD13">
        <f t="shared" si="19"/>
        <v>0.86218671410055592</v>
      </c>
    </row>
    <row r="14" spans="1:33">
      <c r="A14">
        <v>1</v>
      </c>
      <c r="B14">
        <v>2</v>
      </c>
      <c r="C14">
        <v>1</v>
      </c>
      <c r="E14">
        <f t="shared" si="0"/>
        <v>20.054663477963789</v>
      </c>
      <c r="F14">
        <f t="shared" si="1"/>
        <v>43.389135633754698</v>
      </c>
      <c r="G14">
        <f t="shared" si="2"/>
        <v>36.556200888281523</v>
      </c>
      <c r="H14">
        <f>5*60+22</f>
        <v>322</v>
      </c>
      <c r="I14">
        <f t="shared" si="3"/>
        <v>5.3666666666666663</v>
      </c>
      <c r="J14">
        <f t="shared" si="4"/>
        <v>3.105590062111801E-3</v>
      </c>
      <c r="L14">
        <f t="shared" si="5"/>
        <v>23.885003227274133</v>
      </c>
      <c r="M14">
        <f t="shared" si="6"/>
        <v>1.1909949650124596</v>
      </c>
      <c r="O14">
        <f t="shared" si="7"/>
        <v>4.3059407638418685</v>
      </c>
      <c r="P14">
        <f t="shared" si="8"/>
        <v>15.434959257623962</v>
      </c>
      <c r="Q14">
        <f t="shared" si="9"/>
        <v>4.3059407638418685</v>
      </c>
      <c r="R14">
        <f t="shared" si="9"/>
        <v>15.434959257623962</v>
      </c>
      <c r="S14">
        <f t="shared" si="10"/>
        <v>19.74090002146583</v>
      </c>
      <c r="T14">
        <f t="shared" si="11"/>
        <v>333.14407217609909</v>
      </c>
      <c r="U14">
        <f t="shared" si="12"/>
        <v>5.552401202934985</v>
      </c>
      <c r="W14">
        <f t="shared" si="13"/>
        <v>19.7216973661107</v>
      </c>
      <c r="X14">
        <v>34.085470751659514</v>
      </c>
      <c r="Y14">
        <f t="shared" si="14"/>
        <v>37.072272955944527</v>
      </c>
      <c r="Z14">
        <f t="shared" si="15"/>
        <v>37.072272955944527</v>
      </c>
      <c r="AA14">
        <f t="shared" si="16"/>
        <v>743.4719584946854</v>
      </c>
      <c r="AB14">
        <f t="shared" si="17"/>
        <v>2.1144432850887445E-2</v>
      </c>
      <c r="AC14">
        <f t="shared" si="18"/>
        <v>47.293772647017555</v>
      </c>
      <c r="AD14">
        <f t="shared" si="19"/>
        <v>0.78822954411695922</v>
      </c>
    </row>
    <row r="15" spans="1:33">
      <c r="A15">
        <v>2</v>
      </c>
      <c r="B15">
        <v>1</v>
      </c>
      <c r="C15">
        <v>1</v>
      </c>
      <c r="E15">
        <f t="shared" si="0"/>
        <v>40.778047933310177</v>
      </c>
      <c r="F15">
        <f t="shared" si="1"/>
        <v>22.056269538034041</v>
      </c>
      <c r="G15">
        <f t="shared" si="2"/>
        <v>37.165682528655786</v>
      </c>
      <c r="H15">
        <f>2*60+16</f>
        <v>136</v>
      </c>
      <c r="I15">
        <f t="shared" si="3"/>
        <v>2.2666666666666666</v>
      </c>
      <c r="J15">
        <f t="shared" si="4"/>
        <v>7.3529411764705881E-3</v>
      </c>
      <c r="L15">
        <f t="shared" si="5"/>
        <v>44.252931155426396</v>
      </c>
      <c r="M15">
        <f t="shared" si="6"/>
        <v>1.0852145553362231</v>
      </c>
      <c r="O15">
        <f t="shared" si="7"/>
        <v>4.5276140781034666</v>
      </c>
      <c r="P15">
        <f t="shared" si="8"/>
        <v>15.443087136814118</v>
      </c>
      <c r="Q15">
        <f t="shared" si="9"/>
        <v>4.5276140781034666</v>
      </c>
      <c r="R15">
        <f t="shared" si="9"/>
        <v>15.443087136814118</v>
      </c>
      <c r="S15">
        <f t="shared" si="10"/>
        <v>19.970701214917582</v>
      </c>
      <c r="T15">
        <f t="shared" si="11"/>
        <v>163.52658139417932</v>
      </c>
      <c r="U15">
        <f t="shared" si="12"/>
        <v>2.725443023236322</v>
      </c>
      <c r="W15">
        <f t="shared" si="13"/>
        <v>19.708145377796139</v>
      </c>
      <c r="X15">
        <v>19.922478655346588</v>
      </c>
      <c r="Y15">
        <f t="shared" si="14"/>
        <v>21.863565723086115</v>
      </c>
      <c r="Z15">
        <f t="shared" si="15"/>
        <v>19.708145377796139</v>
      </c>
      <c r="AA15">
        <f t="shared" si="16"/>
        <v>803.65969689241638</v>
      </c>
      <c r="AB15">
        <f t="shared" si="17"/>
        <v>4.6061848044099379E-2</v>
      </c>
      <c r="AC15">
        <f t="shared" si="18"/>
        <v>21.70994092643884</v>
      </c>
      <c r="AD15">
        <f t="shared" si="19"/>
        <v>0.36183234877398068</v>
      </c>
    </row>
    <row r="16" spans="1:33">
      <c r="A16">
        <v>1</v>
      </c>
      <c r="B16">
        <v>1.9800000000000002E-2</v>
      </c>
      <c r="C16">
        <v>2.9000000000000001E-2</v>
      </c>
      <c r="E16">
        <f t="shared" si="0"/>
        <v>93.085507046430166</v>
      </c>
      <c r="F16">
        <f t="shared" si="1"/>
        <v>1.9938059286111864</v>
      </c>
      <c r="G16">
        <f t="shared" si="2"/>
        <v>4.9206870249586503</v>
      </c>
      <c r="H16">
        <f>6*60+40</f>
        <v>400</v>
      </c>
      <c r="I16">
        <f t="shared" si="3"/>
        <v>6.666666666666667</v>
      </c>
      <c r="J16">
        <f t="shared" si="4"/>
        <v>2.5000000000000001E-3</v>
      </c>
      <c r="L16">
        <f t="shared" si="5"/>
        <v>-78.514378194207836</v>
      </c>
      <c r="M16">
        <f t="shared" si="6"/>
        <v>-0.84346511809884228</v>
      </c>
      <c r="O16">
        <f t="shared" si="7"/>
        <v>2.3810172279516605E-2</v>
      </c>
      <c r="P16">
        <f t="shared" si="8"/>
        <v>8.2850479878061253E-2</v>
      </c>
      <c r="Q16">
        <f t="shared" si="9"/>
        <v>2.3810172279516605E-2</v>
      </c>
      <c r="R16">
        <f t="shared" si="9"/>
        <v>8.2850479878061253E-2</v>
      </c>
      <c r="S16">
        <f t="shared" si="10"/>
        <v>0.10666065215757786</v>
      </c>
      <c r="T16">
        <f t="shared" si="11"/>
        <v>85.850918074067593</v>
      </c>
      <c r="U16">
        <f t="shared" si="12"/>
        <v>1.4308486345677933</v>
      </c>
      <c r="W16">
        <f t="shared" si="13"/>
        <v>1.5319309887376438E-2</v>
      </c>
      <c r="X16">
        <v>28.238836343373887</v>
      </c>
      <c r="Y16">
        <f t="shared" si="14"/>
        <v>0.8563891851804909</v>
      </c>
      <c r="Z16">
        <f t="shared" si="15"/>
        <v>1.5319309887376438E-2</v>
      </c>
      <c r="AA16">
        <f t="shared" si="16"/>
        <v>1.4260057284678267</v>
      </c>
      <c r="AB16">
        <f t="shared" si="17"/>
        <v>1.1801613963660697E-2</v>
      </c>
      <c r="AC16">
        <f t="shared" si="18"/>
        <v>84.734173061344052</v>
      </c>
      <c r="AD16">
        <f t="shared" si="19"/>
        <v>1.4122362176890675</v>
      </c>
    </row>
    <row r="17" spans="1:30">
      <c r="A17">
        <v>1</v>
      </c>
      <c r="B17">
        <v>2.9000000000000001E-2</v>
      </c>
      <c r="C17">
        <v>0.314</v>
      </c>
      <c r="E17">
        <f t="shared" si="0"/>
        <v>62.354272117442733</v>
      </c>
      <c r="F17">
        <f t="shared" si="1"/>
        <v>1.9561395588461805</v>
      </c>
      <c r="G17">
        <f t="shared" si="2"/>
        <v>35.689588323711085</v>
      </c>
      <c r="I17">
        <f t="shared" si="3"/>
        <v>0</v>
      </c>
      <c r="J17" t="e">
        <f t="shared" si="4"/>
        <v>#DIV/0!</v>
      </c>
      <c r="L17" t="e">
        <f t="shared" si="5"/>
        <v>#DIV/0!</v>
      </c>
      <c r="M17" t="e">
        <f t="shared" si="6"/>
        <v>#DIV/0!</v>
      </c>
      <c r="O17">
        <f t="shared" si="7"/>
        <v>2.2914636428907988E-2</v>
      </c>
      <c r="P17">
        <f t="shared" si="8"/>
        <v>15.356390406181127</v>
      </c>
      <c r="Q17">
        <f t="shared" si="9"/>
        <v>2.2914636428907988E-2</v>
      </c>
      <c r="R17">
        <f t="shared" si="9"/>
        <v>15.356390406181127</v>
      </c>
      <c r="S17">
        <f t="shared" si="10"/>
        <v>15.379305042610035</v>
      </c>
      <c r="T17">
        <f t="shared" si="11"/>
        <v>111.19771276474773</v>
      </c>
      <c r="U17">
        <f t="shared" si="12"/>
        <v>1.8532952127457956</v>
      </c>
      <c r="W17">
        <f t="shared" si="13"/>
        <v>15.352717227196285</v>
      </c>
      <c r="X17">
        <v>10.47040622943446</v>
      </c>
      <c r="Y17">
        <f t="shared" si="14"/>
        <v>16.587852867816689</v>
      </c>
      <c r="Z17">
        <f t="shared" si="15"/>
        <v>15.352717227196285</v>
      </c>
      <c r="AA17">
        <f t="shared" si="16"/>
        <v>957.30750772674799</v>
      </c>
      <c r="AB17">
        <f t="shared" si="17"/>
        <v>8.2409550060761033E-2</v>
      </c>
      <c r="AC17">
        <f t="shared" si="18"/>
        <v>12.134515954312265</v>
      </c>
      <c r="AD17">
        <f t="shared" si="19"/>
        <v>0.20224193257187109</v>
      </c>
    </row>
    <row r="18" spans="1:30">
      <c r="A18">
        <v>3</v>
      </c>
      <c r="B18">
        <v>1</v>
      </c>
      <c r="C18">
        <v>1</v>
      </c>
      <c r="E18">
        <f t="shared" si="0"/>
        <v>50.807847663012119</v>
      </c>
      <c r="F18">
        <f t="shared" si="1"/>
        <v>18.320830929024812</v>
      </c>
      <c r="G18">
        <f t="shared" si="2"/>
        <v>30.87132140796307</v>
      </c>
      <c r="I18">
        <f t="shared" si="3"/>
        <v>0</v>
      </c>
      <c r="J18" t="e">
        <f t="shared" si="4"/>
        <v>#DIV/0!</v>
      </c>
      <c r="L18" t="e">
        <f t="shared" si="5"/>
        <v>#DIV/0!</v>
      </c>
      <c r="M18" t="e">
        <f t="shared" si="6"/>
        <v>#DIV/0!</v>
      </c>
      <c r="O18">
        <f t="shared" si="7"/>
        <v>2.8817517139468443</v>
      </c>
      <c r="P18">
        <f t="shared" si="8"/>
        <v>13.46941664086534</v>
      </c>
      <c r="Q18">
        <f t="shared" si="9"/>
        <v>2.8817517139468443</v>
      </c>
      <c r="R18">
        <f t="shared" si="9"/>
        <v>13.46941664086534</v>
      </c>
      <c r="S18">
        <f t="shared" si="10"/>
        <v>16.351168354812184</v>
      </c>
      <c r="T18">
        <f t="shared" si="11"/>
        <v>135.32824220044975</v>
      </c>
      <c r="U18">
        <f t="shared" si="12"/>
        <v>2.255470703340829</v>
      </c>
      <c r="W18">
        <f t="shared" si="13"/>
        <v>16.6981074582208</v>
      </c>
      <c r="Y18">
        <f t="shared" si="14"/>
        <v>18.27320344547714</v>
      </c>
      <c r="Z18">
        <f t="shared" si="15"/>
        <v>16.6981074582208</v>
      </c>
      <c r="AA18">
        <f t="shared" si="16"/>
        <v>848.39489999788896</v>
      </c>
      <c r="AB18">
        <f t="shared" si="17"/>
        <v>6.0232379504337942E-2</v>
      </c>
      <c r="AC18">
        <f t="shared" si="18"/>
        <v>16.602365840917507</v>
      </c>
      <c r="AD18">
        <f t="shared" si="19"/>
        <v>0.27670609734862511</v>
      </c>
    </row>
    <row r="19" spans="1:30">
      <c r="A19">
        <v>1</v>
      </c>
      <c r="B19">
        <v>2</v>
      </c>
      <c r="C19">
        <v>3</v>
      </c>
      <c r="E19">
        <f t="shared" si="0"/>
        <v>11.584764160252616</v>
      </c>
      <c r="F19">
        <f t="shared" si="1"/>
        <v>25.064140517071248</v>
      </c>
      <c r="G19">
        <f t="shared" si="2"/>
        <v>63.351095322676144</v>
      </c>
      <c r="I19">
        <f t="shared" si="3"/>
        <v>0</v>
      </c>
      <c r="J19" t="e">
        <f t="shared" si="4"/>
        <v>#DIV/0!</v>
      </c>
      <c r="L19" t="e">
        <f t="shared" si="5"/>
        <v>#DIV/0!</v>
      </c>
      <c r="M19" t="e">
        <f t="shared" si="6"/>
        <v>#DIV/0!</v>
      </c>
      <c r="O19">
        <f t="shared" si="7"/>
        <v>5.8766892340361929</v>
      </c>
      <c r="P19">
        <f t="shared" si="8"/>
        <v>4.217896308701067</v>
      </c>
      <c r="Q19">
        <f t="shared" si="9"/>
        <v>5.8766892340361929</v>
      </c>
      <c r="R19">
        <f t="shared" si="9"/>
        <v>4.217896308701067</v>
      </c>
      <c r="S19">
        <f t="shared" si="10"/>
        <v>10.09458554273726</v>
      </c>
      <c r="T19">
        <f t="shared" si="11"/>
        <v>627.24445273573338</v>
      </c>
      <c r="U19">
        <f t="shared" si="12"/>
        <v>10.454074212262222</v>
      </c>
      <c r="W19">
        <f t="shared" si="13"/>
        <v>10.667427582263802</v>
      </c>
      <c r="Y19">
        <f t="shared" si="14"/>
        <v>24.979239129765446</v>
      </c>
      <c r="Z19">
        <f t="shared" si="15"/>
        <v>24.979239129765446</v>
      </c>
      <c r="AA19">
        <f t="shared" si="16"/>
        <v>289.3785942208865</v>
      </c>
      <c r="AB19">
        <f t="shared" si="17"/>
        <v>5.6385739788745908E-3</v>
      </c>
      <c r="AC19">
        <f t="shared" si="18"/>
        <v>177.34980577475568</v>
      </c>
      <c r="AD19">
        <f t="shared" si="19"/>
        <v>2.9558300962459279</v>
      </c>
    </row>
    <row r="20" spans="1:30">
      <c r="A20">
        <v>4</v>
      </c>
      <c r="B20">
        <v>2</v>
      </c>
      <c r="C20">
        <v>1</v>
      </c>
      <c r="E20">
        <f t="shared" si="0"/>
        <v>50.085324232081909</v>
      </c>
      <c r="F20">
        <f t="shared" si="1"/>
        <v>27.090443686006825</v>
      </c>
      <c r="G20">
        <f t="shared" si="2"/>
        <v>22.824232081911262</v>
      </c>
      <c r="I20">
        <f t="shared" si="3"/>
        <v>0</v>
      </c>
      <c r="J20" t="e">
        <f t="shared" si="4"/>
        <v>#DIV/0!</v>
      </c>
      <c r="L20" t="e">
        <f t="shared" si="5"/>
        <v>#DIV/0!</v>
      </c>
      <c r="M20" t="e">
        <f t="shared" si="6"/>
        <v>#DIV/0!</v>
      </c>
      <c r="O20">
        <f t="shared" si="7"/>
        <v>6.5823480957762053</v>
      </c>
      <c r="P20">
        <f t="shared" si="8"/>
        <v>6.7863168892110393</v>
      </c>
      <c r="Q20">
        <f t="shared" ref="Q20:R83" si="20">IF(F20=0,0,O20)</f>
        <v>6.5823480957762053</v>
      </c>
      <c r="R20">
        <f t="shared" si="20"/>
        <v>6.7863168892110393</v>
      </c>
      <c r="S20">
        <f t="shared" si="10"/>
        <v>13.368664984987245</v>
      </c>
      <c r="T20">
        <f t="shared" si="11"/>
        <v>140.89204245203686</v>
      </c>
      <c r="U20">
        <f t="shared" si="12"/>
        <v>2.3482007075339477</v>
      </c>
      <c r="W20">
        <f t="shared" si="13"/>
        <v>13.149111534241326</v>
      </c>
      <c r="Y20">
        <f t="shared" si="14"/>
        <v>14.753730057620267</v>
      </c>
      <c r="Z20">
        <f t="shared" si="15"/>
        <v>13.149111534241326</v>
      </c>
      <c r="AA20">
        <f t="shared" si="16"/>
        <v>658.57751455628488</v>
      </c>
      <c r="AB20">
        <f t="shared" si="17"/>
        <v>4.7492000964647944E-2</v>
      </c>
      <c r="AC20">
        <f t="shared" si="18"/>
        <v>21.056177454901913</v>
      </c>
      <c r="AD20">
        <f t="shared" si="19"/>
        <v>0.35093629091503187</v>
      </c>
    </row>
    <row r="21" spans="1:30">
      <c r="A21">
        <v>1</v>
      </c>
      <c r="B21">
        <v>4</v>
      </c>
      <c r="C21">
        <v>1</v>
      </c>
      <c r="E21">
        <f t="shared" si="0"/>
        <v>13.986180605194187</v>
      </c>
      <c r="F21">
        <f t="shared" si="1"/>
        <v>60.519418632356448</v>
      </c>
      <c r="G21">
        <f t="shared" si="2"/>
        <v>25.49440076244937</v>
      </c>
      <c r="I21">
        <f t="shared" si="3"/>
        <v>0</v>
      </c>
      <c r="J21" t="e">
        <f t="shared" si="4"/>
        <v>#DIV/0!</v>
      </c>
      <c r="L21" t="e">
        <f t="shared" si="5"/>
        <v>#DIV/0!</v>
      </c>
      <c r="M21" t="e">
        <f t="shared" si="6"/>
        <v>#DIV/0!</v>
      </c>
      <c r="O21">
        <f t="shared" si="7"/>
        <v>1.8883295075056967</v>
      </c>
      <c r="P21">
        <f t="shared" si="8"/>
        <v>9.1625966438553057</v>
      </c>
      <c r="Q21">
        <f t="shared" si="20"/>
        <v>1.8883295075056967</v>
      </c>
      <c r="R21">
        <f t="shared" si="20"/>
        <v>9.1625966438553057</v>
      </c>
      <c r="S21">
        <f t="shared" si="10"/>
        <v>11.050926151361002</v>
      </c>
      <c r="T21">
        <f t="shared" si="11"/>
        <v>515.07286387718136</v>
      </c>
      <c r="U21">
        <f t="shared" si="12"/>
        <v>8.5845477312863565</v>
      </c>
      <c r="W21">
        <f t="shared" si="13"/>
        <v>11.099671059793636</v>
      </c>
      <c r="Y21">
        <f t="shared" si="14"/>
        <v>35.55865425644874</v>
      </c>
      <c r="Z21">
        <f t="shared" si="15"/>
        <v>35.55865425644874</v>
      </c>
      <c r="AA21">
        <f t="shared" si="16"/>
        <v>497.32976050834912</v>
      </c>
      <c r="AB21">
        <f t="shared" si="17"/>
        <v>1.0442952389158952E-2</v>
      </c>
      <c r="AC21">
        <f t="shared" si="18"/>
        <v>95.758360541614749</v>
      </c>
      <c r="AD21">
        <f t="shared" si="19"/>
        <v>1.5959726756935793</v>
      </c>
    </row>
    <row r="22" spans="1:30">
      <c r="A22">
        <v>1</v>
      </c>
      <c r="B22">
        <v>1</v>
      </c>
      <c r="C22">
        <v>4</v>
      </c>
      <c r="E22">
        <f t="shared" si="0"/>
        <v>10.668847691748455</v>
      </c>
      <c r="F22">
        <f t="shared" si="1"/>
        <v>11.541257724463829</v>
      </c>
      <c r="G22">
        <f t="shared" si="2"/>
        <v>77.789894583787714</v>
      </c>
      <c r="I22">
        <f t="shared" si="3"/>
        <v>0</v>
      </c>
      <c r="J22" t="e">
        <f t="shared" si="4"/>
        <v>#DIV/0!</v>
      </c>
      <c r="L22" t="e">
        <f t="shared" si="5"/>
        <v>#DIV/0!</v>
      </c>
      <c r="M22" t="e">
        <f t="shared" si="6"/>
        <v>#DIV/0!</v>
      </c>
      <c r="O22">
        <f t="shared" si="7"/>
        <v>0.93617639244011719</v>
      </c>
      <c r="P22">
        <f t="shared" si="8"/>
        <v>2.5880269317747175</v>
      </c>
      <c r="Q22">
        <f t="shared" si="20"/>
        <v>0.93617639244011719</v>
      </c>
      <c r="R22">
        <f t="shared" si="20"/>
        <v>2.5880269317747175</v>
      </c>
      <c r="S22">
        <f t="shared" si="10"/>
        <v>3.5242033242148345</v>
      </c>
      <c r="T22">
        <f t="shared" si="11"/>
        <v>724.32016276956665</v>
      </c>
      <c r="U22">
        <f t="shared" si="12"/>
        <v>12.07200271282611</v>
      </c>
      <c r="W22">
        <f t="shared" si="13"/>
        <v>2.5341858324441904</v>
      </c>
      <c r="Y22">
        <f t="shared" si="14"/>
        <v>13.490917375772051</v>
      </c>
      <c r="Z22">
        <f t="shared" si="15"/>
        <v>13.490917375772051</v>
      </c>
      <c r="AA22">
        <f t="shared" si="16"/>
        <v>143.93254270407479</v>
      </c>
      <c r="AB22">
        <f t="shared" si="17"/>
        <v>3.253098931463375E-3</v>
      </c>
      <c r="AC22">
        <f t="shared" si="18"/>
        <v>307.39919721720844</v>
      </c>
      <c r="AD22">
        <f t="shared" si="19"/>
        <v>5.1233199536201406</v>
      </c>
    </row>
    <row r="23" spans="1:30">
      <c r="A23">
        <v>2</v>
      </c>
      <c r="B23">
        <v>3</v>
      </c>
      <c r="C23">
        <v>1</v>
      </c>
      <c r="E23">
        <f t="shared" si="0"/>
        <v>28.29597493371897</v>
      </c>
      <c r="F23">
        <f t="shared" si="1"/>
        <v>45.91467823571945</v>
      </c>
      <c r="G23">
        <f t="shared" si="2"/>
        <v>25.789346830561584</v>
      </c>
      <c r="I23">
        <f t="shared" si="3"/>
        <v>0</v>
      </c>
      <c r="J23" t="e">
        <f t="shared" si="4"/>
        <v>#DIV/0!</v>
      </c>
      <c r="L23" t="e">
        <f t="shared" si="5"/>
        <v>#DIV/0!</v>
      </c>
      <c r="M23" t="e">
        <f t="shared" si="6"/>
        <v>#DIV/0!</v>
      </c>
      <c r="O23">
        <f t="shared" si="7"/>
        <v>3.7613141957507379</v>
      </c>
      <c r="P23">
        <f t="shared" si="8"/>
        <v>9.4273551917397427</v>
      </c>
      <c r="Q23">
        <f t="shared" si="20"/>
        <v>3.7613141957507379</v>
      </c>
      <c r="R23">
        <f t="shared" si="20"/>
        <v>9.4273551917397427</v>
      </c>
      <c r="S23">
        <f t="shared" si="10"/>
        <v>13.188669387490481</v>
      </c>
      <c r="T23">
        <f t="shared" si="11"/>
        <v>249.78270841983189</v>
      </c>
      <c r="U23">
        <f t="shared" si="12"/>
        <v>4.1630451403305315</v>
      </c>
      <c r="W23">
        <f t="shared" si="13"/>
        <v>13.82315368816942</v>
      </c>
      <c r="Y23">
        <f t="shared" si="14"/>
        <v>18.297059838127296</v>
      </c>
      <c r="Z23">
        <f t="shared" si="15"/>
        <v>18.297059838127296</v>
      </c>
      <c r="AA23">
        <f t="shared" si="16"/>
        <v>517.7331465404061</v>
      </c>
      <c r="AB23">
        <f t="shared" si="17"/>
        <v>2.1849202037793346E-2</v>
      </c>
      <c r="AC23">
        <f t="shared" si="18"/>
        <v>45.768261846371516</v>
      </c>
      <c r="AD23">
        <f t="shared" si="19"/>
        <v>0.7628043641061919</v>
      </c>
    </row>
    <row r="24" spans="1:30">
      <c r="A24">
        <v>3</v>
      </c>
      <c r="B24">
        <v>1</v>
      </c>
      <c r="C24">
        <v>1</v>
      </c>
      <c r="E24">
        <f t="shared" si="0"/>
        <v>50.807847663012119</v>
      </c>
      <c r="F24">
        <f t="shared" si="1"/>
        <v>18.320830929024812</v>
      </c>
      <c r="G24">
        <f t="shared" si="2"/>
        <v>30.87132140796307</v>
      </c>
      <c r="I24">
        <f t="shared" si="3"/>
        <v>0</v>
      </c>
      <c r="J24" t="e">
        <f t="shared" si="4"/>
        <v>#DIV/0!</v>
      </c>
      <c r="L24" t="e">
        <f t="shared" si="5"/>
        <v>#DIV/0!</v>
      </c>
      <c r="M24" t="e">
        <f t="shared" si="6"/>
        <v>#DIV/0!</v>
      </c>
      <c r="O24">
        <f t="shared" si="7"/>
        <v>2.8817517139468443</v>
      </c>
      <c r="P24">
        <f t="shared" si="8"/>
        <v>13.46941664086534</v>
      </c>
      <c r="Q24">
        <f t="shared" si="20"/>
        <v>2.8817517139468443</v>
      </c>
      <c r="R24">
        <f t="shared" si="20"/>
        <v>13.46941664086534</v>
      </c>
      <c r="S24">
        <f t="shared" si="10"/>
        <v>16.351168354812184</v>
      </c>
      <c r="T24">
        <f t="shared" si="11"/>
        <v>135.32824220044975</v>
      </c>
      <c r="U24">
        <f t="shared" si="12"/>
        <v>2.255470703340829</v>
      </c>
      <c r="W24">
        <f t="shared" si="13"/>
        <v>16.6981074582208</v>
      </c>
      <c r="Y24">
        <f t="shared" si="14"/>
        <v>18.27320344547714</v>
      </c>
      <c r="Z24">
        <f t="shared" si="15"/>
        <v>16.6981074582208</v>
      </c>
      <c r="AA24">
        <f t="shared" si="16"/>
        <v>848.39489999788896</v>
      </c>
      <c r="AB24">
        <f t="shared" si="17"/>
        <v>6.0232379504337942E-2</v>
      </c>
      <c r="AC24">
        <f t="shared" si="18"/>
        <v>16.602365840917507</v>
      </c>
      <c r="AD24">
        <f t="shared" si="19"/>
        <v>0.27670609734862511</v>
      </c>
    </row>
    <row r="25" spans="1:30">
      <c r="A25">
        <v>1</v>
      </c>
      <c r="B25">
        <v>4</v>
      </c>
      <c r="C25">
        <v>5</v>
      </c>
      <c r="E25">
        <f t="shared" si="0"/>
        <v>6.9246195588061816</v>
      </c>
      <c r="F25">
        <f t="shared" si="1"/>
        <v>29.963430458888755</v>
      </c>
      <c r="G25">
        <f t="shared" si="2"/>
        <v>63.111949982305063</v>
      </c>
      <c r="I25">
        <f t="shared" si="3"/>
        <v>0</v>
      </c>
      <c r="J25" t="e">
        <f t="shared" si="4"/>
        <v>#DIV/0!</v>
      </c>
      <c r="L25" t="e">
        <f t="shared" si="5"/>
        <v>#DIV/0!</v>
      </c>
      <c r="M25" t="e">
        <f t="shared" si="6"/>
        <v>#DIV/0!</v>
      </c>
      <c r="O25">
        <f t="shared" si="7"/>
        <v>7.0649837772622943</v>
      </c>
      <c r="P25">
        <f t="shared" si="8"/>
        <v>4.2793376059636747</v>
      </c>
      <c r="Q25">
        <f t="shared" si="20"/>
        <v>7.0649837772622943</v>
      </c>
      <c r="R25">
        <f t="shared" si="20"/>
        <v>4.2793376059636747</v>
      </c>
      <c r="S25">
        <f t="shared" si="10"/>
        <v>11.344321383225969</v>
      </c>
      <c r="T25">
        <f t="shared" si="11"/>
        <v>1037.590522545303</v>
      </c>
      <c r="U25">
        <f t="shared" si="12"/>
        <v>17.293175375755048</v>
      </c>
      <c r="W25">
        <f t="shared" si="13"/>
        <v>11.594280170154443</v>
      </c>
      <c r="Y25">
        <f t="shared" si="14"/>
        <v>14.39458937025706</v>
      </c>
      <c r="Z25">
        <f t="shared" si="15"/>
        <v>14.39458937025706</v>
      </c>
      <c r="AA25">
        <f t="shared" si="16"/>
        <v>99.677055094265597</v>
      </c>
      <c r="AB25">
        <f t="shared" si="17"/>
        <v>1.7283595514382137E-3</v>
      </c>
      <c r="AC25">
        <f t="shared" si="18"/>
        <v>578.58331570411576</v>
      </c>
      <c r="AD25">
        <f t="shared" si="19"/>
        <v>9.6430552617352632</v>
      </c>
    </row>
    <row r="26" spans="1:30">
      <c r="A26">
        <v>2</v>
      </c>
      <c r="B26">
        <v>1</v>
      </c>
      <c r="C26">
        <v>1</v>
      </c>
      <c r="E26">
        <f t="shared" si="0"/>
        <v>40.778047933310177</v>
      </c>
      <c r="F26">
        <f t="shared" si="1"/>
        <v>22.056269538034041</v>
      </c>
      <c r="G26">
        <f t="shared" si="2"/>
        <v>37.165682528655786</v>
      </c>
      <c r="I26">
        <f t="shared" si="3"/>
        <v>0</v>
      </c>
      <c r="J26" t="e">
        <f t="shared" si="4"/>
        <v>#DIV/0!</v>
      </c>
      <c r="L26" t="e">
        <f t="shared" si="5"/>
        <v>#DIV/0!</v>
      </c>
      <c r="M26" t="e">
        <f t="shared" si="6"/>
        <v>#DIV/0!</v>
      </c>
      <c r="O26">
        <f t="shared" si="7"/>
        <v>4.5276140781034666</v>
      </c>
      <c r="P26">
        <f t="shared" si="8"/>
        <v>15.443087136814118</v>
      </c>
      <c r="Q26">
        <f t="shared" si="20"/>
        <v>4.5276140781034666</v>
      </c>
      <c r="R26">
        <f t="shared" si="20"/>
        <v>15.443087136814118</v>
      </c>
      <c r="S26">
        <f t="shared" si="10"/>
        <v>19.970701214917582</v>
      </c>
      <c r="T26">
        <f t="shared" si="11"/>
        <v>163.52658139417932</v>
      </c>
      <c r="U26">
        <f t="shared" si="12"/>
        <v>2.725443023236322</v>
      </c>
      <c r="W26">
        <f t="shared" si="13"/>
        <v>19.708145377796139</v>
      </c>
      <c r="Y26">
        <f t="shared" si="14"/>
        <v>21.863565723086115</v>
      </c>
      <c r="Z26">
        <f t="shared" si="15"/>
        <v>19.708145377796139</v>
      </c>
      <c r="AA26">
        <f t="shared" si="16"/>
        <v>803.65969689241638</v>
      </c>
      <c r="AB26">
        <f t="shared" si="17"/>
        <v>4.6061848044099379E-2</v>
      </c>
      <c r="AC26">
        <f t="shared" si="18"/>
        <v>21.70994092643884</v>
      </c>
      <c r="AD26">
        <f t="shared" si="19"/>
        <v>0.36183234877398068</v>
      </c>
    </row>
    <row r="27" spans="1:30">
      <c r="A27">
        <v>3</v>
      </c>
      <c r="B27">
        <v>2</v>
      </c>
      <c r="C27">
        <v>1</v>
      </c>
      <c r="E27">
        <f t="shared" si="0"/>
        <v>42.940746159473306</v>
      </c>
      <c r="F27">
        <f t="shared" si="1"/>
        <v>30.96805657156791</v>
      </c>
      <c r="G27">
        <f t="shared" si="2"/>
        <v>26.091197268958787</v>
      </c>
      <c r="I27">
        <f t="shared" si="3"/>
        <v>0</v>
      </c>
      <c r="J27" t="e">
        <f t="shared" si="4"/>
        <v>#DIV/0!</v>
      </c>
      <c r="L27" t="e">
        <f t="shared" si="5"/>
        <v>#DIV/0!</v>
      </c>
      <c r="M27" t="e">
        <f t="shared" si="6"/>
        <v>#DIV/0!</v>
      </c>
      <c r="O27">
        <f t="shared" si="7"/>
        <v>7.0757739275092018</v>
      </c>
      <c r="P27">
        <f t="shared" si="8"/>
        <v>9.6972032527165535</v>
      </c>
      <c r="Q27">
        <f t="shared" si="20"/>
        <v>7.0757739275092018</v>
      </c>
      <c r="R27">
        <f t="shared" si="20"/>
        <v>9.6972032527165535</v>
      </c>
      <c r="S27">
        <f t="shared" si="10"/>
        <v>16.772977180225755</v>
      </c>
      <c r="T27">
        <f t="shared" si="11"/>
        <v>159.54310774292964</v>
      </c>
      <c r="U27">
        <f t="shared" si="12"/>
        <v>2.6590517957154938</v>
      </c>
      <c r="W27">
        <f t="shared" si="13"/>
        <v>16.509323301322446</v>
      </c>
      <c r="Y27">
        <f t="shared" si="14"/>
        <v>18.499549266964216</v>
      </c>
      <c r="Z27">
        <f t="shared" si="15"/>
        <v>16.509323301322446</v>
      </c>
      <c r="AA27">
        <f t="shared" si="16"/>
        <v>708.92266114676499</v>
      </c>
      <c r="AB27">
        <f t="shared" si="17"/>
        <v>4.3419678318686095E-2</v>
      </c>
      <c r="AC27">
        <f t="shared" si="18"/>
        <v>23.031031981866157</v>
      </c>
      <c r="AD27">
        <f t="shared" si="19"/>
        <v>0.38385053303110261</v>
      </c>
    </row>
    <row r="28" spans="1:30">
      <c r="A28">
        <v>1</v>
      </c>
      <c r="B28">
        <v>2</v>
      </c>
      <c r="C28">
        <v>6</v>
      </c>
      <c r="E28">
        <f t="shared" si="0"/>
        <v>7.0919415247070194</v>
      </c>
      <c r="F28">
        <f t="shared" si="1"/>
        <v>15.343723571342274</v>
      </c>
      <c r="G28">
        <f t="shared" si="2"/>
        <v>77.564334903950709</v>
      </c>
      <c r="I28">
        <f t="shared" si="3"/>
        <v>0</v>
      </c>
      <c r="J28" t="e">
        <f t="shared" si="4"/>
        <v>#DIV/0!</v>
      </c>
      <c r="L28" t="e">
        <f t="shared" si="5"/>
        <v>#DIV/0!</v>
      </c>
      <c r="M28" t="e">
        <f t="shared" si="6"/>
        <v>#DIV/0!</v>
      </c>
      <c r="O28">
        <f t="shared" si="7"/>
        <v>1.8495588991208998</v>
      </c>
      <c r="P28">
        <f t="shared" si="8"/>
        <v>2.5861145496613278</v>
      </c>
      <c r="Q28">
        <f t="shared" si="20"/>
        <v>1.8495588991208998</v>
      </c>
      <c r="R28">
        <f t="shared" si="20"/>
        <v>2.5861145496613278</v>
      </c>
      <c r="S28">
        <f t="shared" si="10"/>
        <v>4.4356734487822278</v>
      </c>
      <c r="T28">
        <f t="shared" si="11"/>
        <v>1080.1298527686758</v>
      </c>
      <c r="U28">
        <f t="shared" si="12"/>
        <v>18.002164212811262</v>
      </c>
      <c r="W28">
        <f t="shared" si="13"/>
        <v>3.7574711573184589</v>
      </c>
      <c r="Y28">
        <f t="shared" si="14"/>
        <v>6.7501265760931712</v>
      </c>
      <c r="Z28">
        <f t="shared" si="15"/>
        <v>6.7501265760931712</v>
      </c>
      <c r="AA28">
        <f t="shared" si="16"/>
        <v>47.871502962023577</v>
      </c>
      <c r="AB28">
        <f t="shared" si="17"/>
        <v>1.310870065221515E-3</v>
      </c>
      <c r="AC28">
        <f t="shared" si="18"/>
        <v>762.85211366926501</v>
      </c>
      <c r="AD28">
        <f t="shared" si="19"/>
        <v>12.714201894487751</v>
      </c>
    </row>
    <row r="29" spans="1:30">
      <c r="A29">
        <f>E29/58.7</f>
        <v>1.4480408858603067</v>
      </c>
      <c r="B29">
        <f>F29/63.5</f>
        <v>0.15748031496062992</v>
      </c>
      <c r="C29">
        <f>G29/107</f>
        <v>4.6728971962616821E-2</v>
      </c>
      <c r="E29">
        <f>100-F29-G29</f>
        <v>85</v>
      </c>
      <c r="F29">
        <v>10</v>
      </c>
      <c r="G29">
        <v>5</v>
      </c>
      <c r="I29">
        <f t="shared" si="3"/>
        <v>0</v>
      </c>
      <c r="J29" t="e">
        <f t="shared" si="4"/>
        <v>#DIV/0!</v>
      </c>
      <c r="L29" t="e">
        <f t="shared" si="5"/>
        <v>#DIV/0!</v>
      </c>
      <c r="M29" t="e">
        <f t="shared" si="6"/>
        <v>#DIV/0!</v>
      </c>
      <c r="O29">
        <f t="shared" si="7"/>
        <v>0.67562589559378905</v>
      </c>
      <c r="P29">
        <f t="shared" si="8"/>
        <v>8.5398789433318037E-2</v>
      </c>
      <c r="Q29">
        <f t="shared" si="20"/>
        <v>0.67562589559378905</v>
      </c>
      <c r="R29">
        <f t="shared" si="20"/>
        <v>8.5398789433318037E-2</v>
      </c>
      <c r="S29">
        <f t="shared" si="10"/>
        <v>0.76102468502710707</v>
      </c>
      <c r="T29">
        <f t="shared" si="11"/>
        <v>93.406798266521832</v>
      </c>
      <c r="U29">
        <f t="shared" si="12"/>
        <v>1.5567799711086971</v>
      </c>
      <c r="W29">
        <f t="shared" si="13"/>
        <v>0.49154038409143275</v>
      </c>
      <c r="Y29">
        <f t="shared" si="14"/>
        <v>1.4014653828515113</v>
      </c>
      <c r="Z29">
        <f t="shared" si="15"/>
        <v>0.49154038409143275</v>
      </c>
      <c r="AA29">
        <f t="shared" si="16"/>
        <v>41.780932647771785</v>
      </c>
      <c r="AB29">
        <f t="shared" si="17"/>
        <v>1.5064224093825754E-2</v>
      </c>
      <c r="AC29">
        <f t="shared" si="18"/>
        <v>66.382443182710063</v>
      </c>
      <c r="AD29">
        <f t="shared" si="19"/>
        <v>1.1063740530451678</v>
      </c>
    </row>
    <row r="30" spans="1:30">
      <c r="A30">
        <f t="shared" ref="A30:A93" si="21">E30/58.7</f>
        <v>0.85178875638841567</v>
      </c>
      <c r="B30">
        <f t="shared" ref="B30:B93" si="22">F30/63.5</f>
        <v>0.31496062992125984</v>
      </c>
      <c r="C30">
        <f t="shared" ref="C30:C93" si="23">G30/107</f>
        <v>0.28037383177570091</v>
      </c>
      <c r="E30">
        <f t="shared" ref="E30:E93" si="24">100-F30-G30</f>
        <v>50</v>
      </c>
      <c r="F30">
        <v>20</v>
      </c>
      <c r="G30">
        <v>30</v>
      </c>
      <c r="I30">
        <f t="shared" si="3"/>
        <v>0</v>
      </c>
      <c r="J30" t="e">
        <f t="shared" si="4"/>
        <v>#DIV/0!</v>
      </c>
      <c r="L30" t="e">
        <f t="shared" si="5"/>
        <v>#DIV/0!</v>
      </c>
      <c r="M30" t="e">
        <f t="shared" si="6"/>
        <v>#DIV/0!</v>
      </c>
      <c r="O30">
        <f t="shared" si="7"/>
        <v>3.5855590549705569</v>
      </c>
      <c r="P30">
        <f t="shared" si="8"/>
        <v>12.888423386618358</v>
      </c>
      <c r="Q30">
        <f t="shared" si="20"/>
        <v>3.5855590549705569</v>
      </c>
      <c r="R30">
        <f t="shared" si="20"/>
        <v>12.888423386618358</v>
      </c>
      <c r="S30">
        <f t="shared" si="10"/>
        <v>16.473982441588916</v>
      </c>
      <c r="T30">
        <f t="shared" si="11"/>
        <v>137.36973412087042</v>
      </c>
      <c r="U30">
        <f t="shared" si="12"/>
        <v>2.2894955686811738</v>
      </c>
      <c r="W30">
        <f t="shared" si="13"/>
        <v>16.872329367281328</v>
      </c>
      <c r="Y30">
        <f t="shared" si="14"/>
        <v>18.480523546302418</v>
      </c>
      <c r="Z30">
        <f t="shared" si="15"/>
        <v>16.872329367281328</v>
      </c>
      <c r="AA30">
        <f t="shared" si="16"/>
        <v>843.61646836406635</v>
      </c>
      <c r="AB30">
        <f t="shared" si="17"/>
        <v>5.8976029272754145E-2</v>
      </c>
      <c r="AC30">
        <f t="shared" si="18"/>
        <v>16.956041502475003</v>
      </c>
      <c r="AD30">
        <f t="shared" si="19"/>
        <v>0.28260069170791674</v>
      </c>
    </row>
    <row r="31" spans="1:30">
      <c r="A31">
        <f t="shared" si="21"/>
        <v>0.68143100511073251</v>
      </c>
      <c r="B31">
        <f t="shared" si="22"/>
        <v>0.62992125984251968</v>
      </c>
      <c r="C31">
        <f t="shared" si="23"/>
        <v>0.18691588785046728</v>
      </c>
      <c r="E31">
        <f t="shared" si="24"/>
        <v>40</v>
      </c>
      <c r="F31">
        <v>40</v>
      </c>
      <c r="G31">
        <v>20</v>
      </c>
      <c r="I31">
        <f t="shared" si="3"/>
        <v>0</v>
      </c>
      <c r="J31" t="e">
        <f t="shared" si="4"/>
        <v>#DIV/0!</v>
      </c>
      <c r="L31" t="e">
        <f t="shared" si="5"/>
        <v>#DIV/0!</v>
      </c>
      <c r="M31" t="e">
        <f t="shared" si="6"/>
        <v>#DIV/0!</v>
      </c>
      <c r="O31">
        <f t="shared" si="7"/>
        <v>5.1574179184327438</v>
      </c>
      <c r="P31">
        <f t="shared" si="8"/>
        <v>4.5242239855896553</v>
      </c>
      <c r="Q31">
        <f t="shared" si="20"/>
        <v>5.1574179184327438</v>
      </c>
      <c r="R31">
        <f t="shared" si="20"/>
        <v>4.5242239855896553</v>
      </c>
      <c r="S31">
        <f t="shared" si="10"/>
        <v>9.6816419040223991</v>
      </c>
      <c r="T31">
        <f t="shared" si="11"/>
        <v>182.34592091082229</v>
      </c>
      <c r="U31">
        <f t="shared" si="12"/>
        <v>3.039098681847038</v>
      </c>
      <c r="W31">
        <f t="shared" si="13"/>
        <v>9.9382300394353091</v>
      </c>
      <c r="Y31">
        <f t="shared" si="14"/>
        <v>12.161130507865703</v>
      </c>
      <c r="Z31">
        <f t="shared" si="15"/>
        <v>9.9382300394353091</v>
      </c>
      <c r="AA31">
        <f t="shared" si="16"/>
        <v>397.52920157741238</v>
      </c>
      <c r="AB31">
        <f t="shared" si="17"/>
        <v>2.4876460078870621E-2</v>
      </c>
      <c r="AC31">
        <f t="shared" si="18"/>
        <v>40.198645499782039</v>
      </c>
      <c r="AD31">
        <f t="shared" si="19"/>
        <v>0.66997742499636737</v>
      </c>
    </row>
    <row r="32" spans="1:30">
      <c r="A32">
        <f t="shared" si="21"/>
        <v>0.93696763202725719</v>
      </c>
      <c r="B32">
        <f t="shared" si="22"/>
        <v>7.874015748031496E-2</v>
      </c>
      <c r="C32">
        <f t="shared" si="23"/>
        <v>0.37383177570093457</v>
      </c>
      <c r="E32">
        <f t="shared" si="24"/>
        <v>55</v>
      </c>
      <c r="F32">
        <v>5</v>
      </c>
      <c r="G32">
        <v>40</v>
      </c>
      <c r="I32">
        <f t="shared" si="3"/>
        <v>0</v>
      </c>
      <c r="J32" t="e">
        <f t="shared" si="4"/>
        <v>#DIV/0!</v>
      </c>
      <c r="L32" t="e">
        <f t="shared" si="5"/>
        <v>#DIV/0!</v>
      </c>
      <c r="M32" t="e">
        <f t="shared" si="6"/>
        <v>#DIV/0!</v>
      </c>
      <c r="O32">
        <f t="shared" si="7"/>
        <v>0.153839972914455</v>
      </c>
      <c r="P32">
        <f t="shared" si="8"/>
        <v>15.009698000922032</v>
      </c>
      <c r="Q32">
        <f t="shared" si="20"/>
        <v>0.153839972914455</v>
      </c>
      <c r="R32">
        <f t="shared" si="20"/>
        <v>15.009698000922032</v>
      </c>
      <c r="S32">
        <f t="shared" si="10"/>
        <v>15.163537973836487</v>
      </c>
      <c r="T32">
        <f t="shared" si="11"/>
        <v>126.3026023806169</v>
      </c>
      <c r="U32">
        <f t="shared" si="12"/>
        <v>2.1050433730102815</v>
      </c>
      <c r="W32">
        <f t="shared" si="13"/>
        <v>14.964646516488866</v>
      </c>
      <c r="Y32">
        <f t="shared" si="14"/>
        <v>16.39148727132968</v>
      </c>
      <c r="Z32">
        <f t="shared" si="15"/>
        <v>14.964646516488866</v>
      </c>
      <c r="AA32">
        <f t="shared" si="16"/>
        <v>823.0555584068876</v>
      </c>
      <c r="AB32">
        <f t="shared" si="17"/>
        <v>6.3460069640473529E-2</v>
      </c>
      <c r="AC32">
        <f t="shared" si="18"/>
        <v>15.757940476041025</v>
      </c>
      <c r="AD32">
        <f t="shared" si="19"/>
        <v>0.26263234126735041</v>
      </c>
    </row>
    <row r="33" spans="1:30">
      <c r="A33">
        <f t="shared" si="21"/>
        <v>1.1073253833049403</v>
      </c>
      <c r="B33">
        <f t="shared" si="22"/>
        <v>0.23622047244094488</v>
      </c>
      <c r="C33">
        <f t="shared" si="23"/>
        <v>0.18691588785046728</v>
      </c>
      <c r="E33">
        <f t="shared" si="24"/>
        <v>65</v>
      </c>
      <c r="F33">
        <v>15</v>
      </c>
      <c r="G33">
        <v>20</v>
      </c>
      <c r="I33">
        <f t="shared" si="3"/>
        <v>0</v>
      </c>
      <c r="J33" t="e">
        <f t="shared" si="4"/>
        <v>#DIV/0!</v>
      </c>
      <c r="L33" t="e">
        <f t="shared" si="5"/>
        <v>#DIV/0!</v>
      </c>
      <c r="M33" t="e">
        <f t="shared" si="6"/>
        <v>#DIV/0!</v>
      </c>
      <c r="O33">
        <f t="shared" si="7"/>
        <v>1.7491212628981379</v>
      </c>
      <c r="P33">
        <f t="shared" si="8"/>
        <v>4.5242239855896553</v>
      </c>
      <c r="Q33">
        <f t="shared" si="20"/>
        <v>1.7491212628981379</v>
      </c>
      <c r="R33">
        <f t="shared" si="20"/>
        <v>4.5242239855896553</v>
      </c>
      <c r="S33">
        <f t="shared" si="10"/>
        <v>6.273345248487793</v>
      </c>
      <c r="T33">
        <f t="shared" si="11"/>
        <v>115.81165793656467</v>
      </c>
      <c r="U33">
        <f t="shared" si="12"/>
        <v>1.9301942989427445</v>
      </c>
      <c r="W33">
        <f t="shared" si="13"/>
        <v>6.143294502492795</v>
      </c>
      <c r="Y33">
        <f t="shared" si="14"/>
        <v>7.3242510954414968</v>
      </c>
      <c r="Z33">
        <f t="shared" si="15"/>
        <v>6.143294502492795</v>
      </c>
      <c r="AA33">
        <f t="shared" si="16"/>
        <v>399.31414266203166</v>
      </c>
      <c r="AB33">
        <f t="shared" si="17"/>
        <v>4.0569274091290075E-2</v>
      </c>
      <c r="AC33">
        <f t="shared" si="18"/>
        <v>24.649196279671482</v>
      </c>
      <c r="AD33">
        <f t="shared" si="19"/>
        <v>0.41081993799452471</v>
      </c>
    </row>
    <row r="34" spans="1:30">
      <c r="A34">
        <f t="shared" si="21"/>
        <v>0.76660988074957404</v>
      </c>
      <c r="B34">
        <f t="shared" si="22"/>
        <v>0.62992125984251968</v>
      </c>
      <c r="C34">
        <f t="shared" si="23"/>
        <v>0.14018691588785046</v>
      </c>
      <c r="E34">
        <f t="shared" si="24"/>
        <v>45</v>
      </c>
      <c r="F34">
        <v>40</v>
      </c>
      <c r="G34">
        <v>15</v>
      </c>
      <c r="I34">
        <f t="shared" si="3"/>
        <v>0</v>
      </c>
      <c r="J34" t="e">
        <f t="shared" si="4"/>
        <v>#DIV/0!</v>
      </c>
      <c r="L34" t="e">
        <f t="shared" si="5"/>
        <v>#DIV/0!</v>
      </c>
      <c r="M34" t="e">
        <f t="shared" si="6"/>
        <v>#DIV/0!</v>
      </c>
      <c r="O34">
        <f t="shared" si="7"/>
        <v>5.1574179184327438</v>
      </c>
      <c r="P34">
        <f t="shared" si="8"/>
        <v>1.7287027479173662</v>
      </c>
      <c r="Q34">
        <f t="shared" si="20"/>
        <v>5.1574179184327438</v>
      </c>
      <c r="R34">
        <f t="shared" si="20"/>
        <v>1.7287027479173662</v>
      </c>
      <c r="S34">
        <f t="shared" si="10"/>
        <v>6.8861206663501102</v>
      </c>
      <c r="T34">
        <f t="shared" si="11"/>
        <v>166.32447381332062</v>
      </c>
      <c r="U34">
        <f t="shared" si="12"/>
        <v>2.7720745635553437</v>
      </c>
      <c r="W34">
        <f t="shared" si="13"/>
        <v>6.9981625474430409</v>
      </c>
      <c r="Y34">
        <f t="shared" si="14"/>
        <v>8.8560001465705671</v>
      </c>
      <c r="Z34">
        <f t="shared" si="15"/>
        <v>6.9981625474430409</v>
      </c>
      <c r="AA34">
        <f t="shared" si="16"/>
        <v>314.91731463493682</v>
      </c>
      <c r="AB34">
        <f t="shared" si="17"/>
        <v>2.3339098948215196E-2</v>
      </c>
      <c r="AC34">
        <f t="shared" si="18"/>
        <v>42.846555568353367</v>
      </c>
      <c r="AD34">
        <f t="shared" si="19"/>
        <v>0.7141092594725561</v>
      </c>
    </row>
    <row r="35" spans="1:30">
      <c r="A35">
        <f t="shared" si="21"/>
        <v>0.25553662691652468</v>
      </c>
      <c r="B35">
        <f t="shared" si="22"/>
        <v>1.2598425196850394</v>
      </c>
      <c r="C35">
        <f t="shared" si="23"/>
        <v>4.6728971962616821E-2</v>
      </c>
      <c r="E35">
        <f t="shared" si="24"/>
        <v>15</v>
      </c>
      <c r="F35">
        <v>80</v>
      </c>
      <c r="G35">
        <v>5</v>
      </c>
      <c r="I35">
        <f t="shared" si="3"/>
        <v>0</v>
      </c>
      <c r="J35" t="e">
        <f t="shared" si="4"/>
        <v>#DIV/0!</v>
      </c>
      <c r="L35" t="e">
        <f t="shared" si="5"/>
        <v>#DIV/0!</v>
      </c>
      <c r="M35" t="e">
        <f t="shared" si="6"/>
        <v>#DIV/0!</v>
      </c>
      <c r="O35">
        <f t="shared" si="7"/>
        <v>0.96725505129780209</v>
      </c>
      <c r="P35">
        <f t="shared" si="8"/>
        <v>8.5398789433318037E-2</v>
      </c>
      <c r="Q35">
        <f t="shared" si="20"/>
        <v>0.96725505129780209</v>
      </c>
      <c r="R35">
        <f t="shared" si="20"/>
        <v>8.5398789433318037E-2</v>
      </c>
      <c r="S35">
        <f t="shared" si="10"/>
        <v>1.0526538407311201</v>
      </c>
      <c r="T35">
        <f t="shared" si="11"/>
        <v>527.77766150893854</v>
      </c>
      <c r="U35">
        <f t="shared" si="12"/>
        <v>8.7962943584823083</v>
      </c>
      <c r="W35">
        <f t="shared" si="13"/>
        <v>0.40733409005444332</v>
      </c>
      <c r="Y35">
        <f t="shared" si="14"/>
        <v>30.537229746840403</v>
      </c>
      <c r="Z35">
        <f t="shared" si="15"/>
        <v>30.537229746840403</v>
      </c>
      <c r="AA35">
        <f t="shared" si="16"/>
        <v>458.05844620260604</v>
      </c>
      <c r="AB35">
        <f t="shared" si="17"/>
        <v>1.0463595866298863E-2</v>
      </c>
      <c r="AC35">
        <f t="shared" si="18"/>
        <v>95.569440255314021</v>
      </c>
      <c r="AD35">
        <f t="shared" si="19"/>
        <v>1.5928240042552337</v>
      </c>
    </row>
    <row r="36" spans="1:30">
      <c r="A36">
        <f t="shared" si="21"/>
        <v>1.192504258943782</v>
      </c>
      <c r="B36">
        <f t="shared" si="22"/>
        <v>0.31496062992125984</v>
      </c>
      <c r="C36">
        <f t="shared" si="23"/>
        <v>9.3457943925233641E-2</v>
      </c>
      <c r="E36">
        <f t="shared" si="24"/>
        <v>70</v>
      </c>
      <c r="F36">
        <v>20</v>
      </c>
      <c r="G36">
        <v>10</v>
      </c>
      <c r="I36">
        <f t="shared" si="3"/>
        <v>0</v>
      </c>
      <c r="J36" t="e">
        <f t="shared" si="4"/>
        <v>#DIV/0!</v>
      </c>
      <c r="L36" t="e">
        <f t="shared" si="5"/>
        <v>#DIV/0!</v>
      </c>
      <c r="M36" t="e">
        <f t="shared" si="6"/>
        <v>#DIV/0!</v>
      </c>
      <c r="O36">
        <f t="shared" si="7"/>
        <v>3.5855590549705569</v>
      </c>
      <c r="P36">
        <f t="shared" si="8"/>
        <v>0.46665738314897487</v>
      </c>
      <c r="Q36">
        <f t="shared" si="20"/>
        <v>3.5855590549705569</v>
      </c>
      <c r="R36">
        <f t="shared" si="20"/>
        <v>0.46665738314897487</v>
      </c>
      <c r="S36">
        <f t="shared" si="10"/>
        <v>4.0522164381195314</v>
      </c>
      <c r="T36">
        <f t="shared" si="11"/>
        <v>109.83496382672507</v>
      </c>
      <c r="U36">
        <f t="shared" si="12"/>
        <v>1.8305827304454179</v>
      </c>
      <c r="W36">
        <f t="shared" si="13"/>
        <v>4.2519542396511989</v>
      </c>
      <c r="Y36">
        <f t="shared" si="14"/>
        <v>5.34563919955737</v>
      </c>
      <c r="Z36">
        <f t="shared" si="15"/>
        <v>4.2519542396511989</v>
      </c>
      <c r="AA36">
        <f t="shared" si="16"/>
        <v>297.63679677558395</v>
      </c>
      <c r="AB36">
        <f t="shared" si="17"/>
        <v>3.4793219717863595E-2</v>
      </c>
      <c r="AC36">
        <f t="shared" si="18"/>
        <v>28.741232001779309</v>
      </c>
      <c r="AD36">
        <f t="shared" si="19"/>
        <v>0.4790205333629885</v>
      </c>
    </row>
    <row r="37" spans="1:30">
      <c r="A37">
        <f t="shared" si="21"/>
        <v>0.17035775127768313</v>
      </c>
      <c r="B37">
        <f t="shared" si="22"/>
        <v>1.1023622047244095</v>
      </c>
      <c r="C37">
        <f t="shared" si="23"/>
        <v>0.18691588785046728</v>
      </c>
      <c r="E37">
        <f t="shared" si="24"/>
        <v>10</v>
      </c>
      <c r="F37">
        <v>70</v>
      </c>
      <c r="G37">
        <v>20</v>
      </c>
      <c r="I37">
        <f t="shared" si="3"/>
        <v>0</v>
      </c>
      <c r="J37" t="e">
        <f t="shared" si="4"/>
        <v>#DIV/0!</v>
      </c>
      <c r="L37" t="e">
        <f t="shared" si="5"/>
        <v>#DIV/0!</v>
      </c>
      <c r="M37" t="e">
        <f t="shared" si="6"/>
        <v>#DIV/0!</v>
      </c>
      <c r="O37">
        <f t="shared" si="7"/>
        <v>1.3248349406111659</v>
      </c>
      <c r="P37">
        <f t="shared" si="8"/>
        <v>4.5242239855896553</v>
      </c>
      <c r="Q37">
        <f t="shared" si="20"/>
        <v>1.3248349406111659</v>
      </c>
      <c r="R37">
        <f t="shared" si="20"/>
        <v>4.5242239855896553</v>
      </c>
      <c r="S37">
        <f t="shared" si="10"/>
        <v>5.8490589262008212</v>
      </c>
      <c r="T37">
        <f t="shared" si="11"/>
        <v>755.79320979865236</v>
      </c>
      <c r="U37">
        <f t="shared" si="12"/>
        <v>12.596553496644207</v>
      </c>
      <c r="W37">
        <f t="shared" si="13"/>
        <v>5.169113088860942</v>
      </c>
      <c r="Y37">
        <f t="shared" si="14"/>
        <v>13.980411458833945</v>
      </c>
      <c r="Z37">
        <f t="shared" si="15"/>
        <v>13.980411458833945</v>
      </c>
      <c r="AA37">
        <f t="shared" si="16"/>
        <v>139.80411458833944</v>
      </c>
      <c r="AB37">
        <f t="shared" si="17"/>
        <v>2.9975514323542429E-3</v>
      </c>
      <c r="AC37">
        <f t="shared" si="18"/>
        <v>333.60561864141607</v>
      </c>
      <c r="AD37">
        <f t="shared" si="19"/>
        <v>5.5600936440236008</v>
      </c>
    </row>
    <row r="38" spans="1:30">
      <c r="A38">
        <f t="shared" si="21"/>
        <v>1.6013628620102214</v>
      </c>
      <c r="B38">
        <f t="shared" si="22"/>
        <v>1.5748031496062992E-2</v>
      </c>
      <c r="C38">
        <f t="shared" si="23"/>
        <v>4.6728971962616821E-2</v>
      </c>
      <c r="E38">
        <f t="shared" si="24"/>
        <v>94</v>
      </c>
      <c r="F38">
        <v>1</v>
      </c>
      <c r="G38">
        <v>5</v>
      </c>
      <c r="I38">
        <f t="shared" si="3"/>
        <v>0</v>
      </c>
      <c r="J38" t="e">
        <f t="shared" si="4"/>
        <v>#DIV/0!</v>
      </c>
      <c r="L38" t="e">
        <f t="shared" si="5"/>
        <v>#DIV/0!</v>
      </c>
      <c r="M38" t="e">
        <f t="shared" si="6"/>
        <v>#DIV/0!</v>
      </c>
      <c r="O38">
        <f t="shared" si="7"/>
        <v>5.9665925734654389E-3</v>
      </c>
      <c r="P38">
        <f t="shared" si="8"/>
        <v>8.5398789433318037E-2</v>
      </c>
      <c r="Q38">
        <f t="shared" si="20"/>
        <v>5.9665925734654389E-3</v>
      </c>
      <c r="R38">
        <f t="shared" si="20"/>
        <v>8.5398789433318037E-2</v>
      </c>
      <c r="S38">
        <f t="shared" si="10"/>
        <v>9.1365382006783472E-2</v>
      </c>
      <c r="T38">
        <f t="shared" si="11"/>
        <v>85.028696185637997</v>
      </c>
      <c r="U38">
        <f t="shared" si="12"/>
        <v>1.4171449364272999</v>
      </c>
      <c r="W38">
        <f t="shared" si="13"/>
        <v>1.1509729080766263E-2</v>
      </c>
      <c r="Y38">
        <f t="shared" si="14"/>
        <v>0.84569850969295657</v>
      </c>
      <c r="Z38">
        <f t="shared" si="15"/>
        <v>1.1509729080766263E-2</v>
      </c>
      <c r="AA38">
        <f t="shared" si="16"/>
        <v>1.0819145335920288</v>
      </c>
      <c r="AB38">
        <f t="shared" si="17"/>
        <v>1.1877124957697063E-2</v>
      </c>
      <c r="AC38">
        <f t="shared" si="18"/>
        <v>84.195460059712701</v>
      </c>
      <c r="AD38">
        <f t="shared" si="19"/>
        <v>1.4032576676618784</v>
      </c>
    </row>
    <row r="39" spans="1:30">
      <c r="A39">
        <f t="shared" si="21"/>
        <v>1.465076660988075</v>
      </c>
      <c r="B39">
        <f t="shared" si="22"/>
        <v>0.15748031496062992</v>
      </c>
      <c r="C39">
        <f t="shared" si="23"/>
        <v>3.7383177570093455E-2</v>
      </c>
      <c r="E39">
        <f t="shared" si="24"/>
        <v>86</v>
      </c>
      <c r="F39">
        <v>10</v>
      </c>
      <c r="G39">
        <v>4</v>
      </c>
      <c r="I39">
        <f t="shared" si="3"/>
        <v>0</v>
      </c>
      <c r="J39" t="e">
        <f t="shared" si="4"/>
        <v>#DIV/0!</v>
      </c>
      <c r="L39" t="e">
        <f t="shared" si="5"/>
        <v>#DIV/0!</v>
      </c>
      <c r="M39" t="e">
        <f t="shared" si="6"/>
        <v>#DIV/0!</v>
      </c>
      <c r="O39">
        <f t="shared" si="7"/>
        <v>0.67562589559378905</v>
      </c>
      <c r="P39">
        <f t="shared" si="8"/>
        <v>5.7823722350342791E-2</v>
      </c>
      <c r="Q39">
        <f t="shared" si="20"/>
        <v>0.67562589559378905</v>
      </c>
      <c r="R39">
        <f t="shared" si="20"/>
        <v>5.7823722350342791E-2</v>
      </c>
      <c r="S39">
        <f t="shared" si="10"/>
        <v>0.73344961794413188</v>
      </c>
      <c r="T39">
        <f t="shared" si="11"/>
        <v>92.345944834378827</v>
      </c>
      <c r="U39">
        <f t="shared" si="12"/>
        <v>1.5390990805729805</v>
      </c>
      <c r="W39">
        <f t="shared" si="13"/>
        <v>0.4873719508568356</v>
      </c>
      <c r="Y39">
        <f t="shared" si="14"/>
        <v>1.3879077497919754</v>
      </c>
      <c r="Z39">
        <f t="shared" si="15"/>
        <v>0.4873719508568356</v>
      </c>
      <c r="AA39">
        <f t="shared" si="16"/>
        <v>41.913987773687865</v>
      </c>
      <c r="AB39">
        <f t="shared" si="17"/>
        <v>1.5255753685671447E-2</v>
      </c>
      <c r="AC39">
        <f t="shared" si="18"/>
        <v>65.549039438098873</v>
      </c>
      <c r="AD39">
        <f t="shared" si="19"/>
        <v>1.0924839906349813</v>
      </c>
    </row>
    <row r="40" spans="1:30">
      <c r="A40">
        <f t="shared" si="21"/>
        <v>0.59625212947189099</v>
      </c>
      <c r="B40">
        <f t="shared" si="22"/>
        <v>0.94488188976377951</v>
      </c>
      <c r="C40">
        <f t="shared" si="23"/>
        <v>4.6728971962616821E-2</v>
      </c>
      <c r="E40">
        <f t="shared" si="24"/>
        <v>35</v>
      </c>
      <c r="F40">
        <v>60</v>
      </c>
      <c r="G40">
        <v>5</v>
      </c>
      <c r="I40">
        <f t="shared" si="3"/>
        <v>0</v>
      </c>
      <c r="J40" t="e">
        <f t="shared" si="4"/>
        <v>#DIV/0!</v>
      </c>
      <c r="L40" t="e">
        <f t="shared" si="5"/>
        <v>#DIV/0!</v>
      </c>
      <c r="M40" t="e">
        <f t="shared" si="6"/>
        <v>#DIV/0!</v>
      </c>
      <c r="O40">
        <f t="shared" si="7"/>
        <v>1.9290682916904758</v>
      </c>
      <c r="P40">
        <f t="shared" si="8"/>
        <v>8.5398789433318037E-2</v>
      </c>
      <c r="Q40">
        <f t="shared" si="20"/>
        <v>1.9290682916904758</v>
      </c>
      <c r="R40">
        <f t="shared" si="20"/>
        <v>8.5398789433318037E-2</v>
      </c>
      <c r="S40">
        <f t="shared" si="10"/>
        <v>2.0144670811237937</v>
      </c>
      <c r="T40">
        <f t="shared" si="11"/>
        <v>224.05785680345156</v>
      </c>
      <c r="U40">
        <f t="shared" si="12"/>
        <v>3.7342976133908592</v>
      </c>
      <c r="W40">
        <f t="shared" si="13"/>
        <v>1.7928039149532264</v>
      </c>
      <c r="Y40">
        <f t="shared" si="14"/>
        <v>4.5984440878584207</v>
      </c>
      <c r="Z40">
        <f t="shared" si="15"/>
        <v>4.5984440878584207</v>
      </c>
      <c r="AA40">
        <f t="shared" si="16"/>
        <v>160.94554307504472</v>
      </c>
      <c r="AB40">
        <f t="shared" si="17"/>
        <v>1.1416367509533207E-2</v>
      </c>
      <c r="AC40">
        <f t="shared" si="18"/>
        <v>87.593536137037688</v>
      </c>
      <c r="AD40">
        <f t="shared" si="19"/>
        <v>1.4598922689506282</v>
      </c>
    </row>
    <row r="41" spans="1:30">
      <c r="A41">
        <f t="shared" si="21"/>
        <v>1.0221465076660987</v>
      </c>
      <c r="B41">
        <f t="shared" si="22"/>
        <v>0.47244094488188976</v>
      </c>
      <c r="C41">
        <f t="shared" si="23"/>
        <v>9.3457943925233641E-2</v>
      </c>
      <c r="E41">
        <f t="shared" si="24"/>
        <v>60</v>
      </c>
      <c r="F41">
        <v>30</v>
      </c>
      <c r="G41">
        <v>10</v>
      </c>
      <c r="I41">
        <f t="shared" si="3"/>
        <v>0</v>
      </c>
      <c r="J41" t="e">
        <f t="shared" si="4"/>
        <v>#DIV/0!</v>
      </c>
      <c r="L41" t="e">
        <f t="shared" si="5"/>
        <v>#DIV/0!</v>
      </c>
      <c r="M41" t="e">
        <f t="shared" si="6"/>
        <v>#DIV/0!</v>
      </c>
      <c r="O41">
        <f t="shared" si="7"/>
        <v>7.066769158896669</v>
      </c>
      <c r="P41">
        <f t="shared" si="8"/>
        <v>0.46665738314897487</v>
      </c>
      <c r="Q41">
        <f t="shared" si="20"/>
        <v>7.066769158896669</v>
      </c>
      <c r="R41">
        <f t="shared" si="20"/>
        <v>0.46665738314897487</v>
      </c>
      <c r="S41">
        <f t="shared" si="10"/>
        <v>7.5334265420456443</v>
      </c>
      <c r="T41">
        <f t="shared" si="11"/>
        <v>123.99245297107677</v>
      </c>
      <c r="U41">
        <f t="shared" si="12"/>
        <v>2.0665408828512795</v>
      </c>
      <c r="W41">
        <f t="shared" si="13"/>
        <v>7.1632812943397788</v>
      </c>
      <c r="Y41">
        <f t="shared" si="14"/>
        <v>8.4524109407068977</v>
      </c>
      <c r="Z41">
        <f t="shared" si="15"/>
        <v>7.1632812943397788</v>
      </c>
      <c r="AA41">
        <f t="shared" si="16"/>
        <v>429.79687766038671</v>
      </c>
      <c r="AB41">
        <f t="shared" si="17"/>
        <v>3.9734765824529006E-2</v>
      </c>
      <c r="AC41">
        <f t="shared" si="18"/>
        <v>25.166877902742829</v>
      </c>
      <c r="AD41">
        <f t="shared" si="19"/>
        <v>0.4194479650457138</v>
      </c>
    </row>
    <row r="42" spans="1:30">
      <c r="A42">
        <f t="shared" si="21"/>
        <v>0.51107325383304936</v>
      </c>
      <c r="B42">
        <f t="shared" si="22"/>
        <v>0.78740157480314965</v>
      </c>
      <c r="C42">
        <f t="shared" si="23"/>
        <v>0.18691588785046728</v>
      </c>
      <c r="E42">
        <f t="shared" si="24"/>
        <v>30</v>
      </c>
      <c r="F42">
        <v>50</v>
      </c>
      <c r="G42">
        <v>20</v>
      </c>
      <c r="I42">
        <f t="shared" si="3"/>
        <v>0</v>
      </c>
      <c r="J42" t="e">
        <f t="shared" si="4"/>
        <v>#DIV/0!</v>
      </c>
      <c r="L42" t="e">
        <f t="shared" si="5"/>
        <v>#DIV/0!</v>
      </c>
      <c r="M42" t="e">
        <f t="shared" si="6"/>
        <v>#DIV/0!</v>
      </c>
      <c r="O42">
        <f t="shared" si="7"/>
        <v>3.0452678692115294</v>
      </c>
      <c r="P42">
        <f t="shared" si="8"/>
        <v>4.5242239855896553</v>
      </c>
      <c r="Q42">
        <f t="shared" si="20"/>
        <v>3.0452678692115294</v>
      </c>
      <c r="R42">
        <f t="shared" si="20"/>
        <v>4.5242239855896553</v>
      </c>
      <c r="S42">
        <f t="shared" si="10"/>
        <v>7.5694918548011847</v>
      </c>
      <c r="T42">
        <f t="shared" si="11"/>
        <v>247.90176291491372</v>
      </c>
      <c r="U42">
        <f t="shared" si="12"/>
        <v>4.1316960485818957</v>
      </c>
      <c r="W42">
        <f t="shared" si="13"/>
        <v>7.6845420769114465</v>
      </c>
      <c r="Y42">
        <f t="shared" si="14"/>
        <v>11.559690066467677</v>
      </c>
      <c r="Z42">
        <f t="shared" si="15"/>
        <v>11.559690066467677</v>
      </c>
      <c r="AA42">
        <f t="shared" si="16"/>
        <v>346.79070199403031</v>
      </c>
      <c r="AB42">
        <f t="shared" si="17"/>
        <v>1.6754651324776139E-2</v>
      </c>
      <c r="AC42">
        <f t="shared" si="18"/>
        <v>59.68491857071583</v>
      </c>
      <c r="AD42">
        <f t="shared" si="19"/>
        <v>0.99474864284526388</v>
      </c>
    </row>
    <row r="43" spans="1:30">
      <c r="A43">
        <f t="shared" si="21"/>
        <v>1.5332197614991481</v>
      </c>
      <c r="B43">
        <f t="shared" si="22"/>
        <v>7.874015748031496E-2</v>
      </c>
      <c r="C43">
        <f t="shared" si="23"/>
        <v>4.6728971962616821E-2</v>
      </c>
      <c r="E43">
        <f t="shared" si="24"/>
        <v>90</v>
      </c>
      <c r="F43">
        <v>5</v>
      </c>
      <c r="G43">
        <v>5</v>
      </c>
      <c r="I43">
        <f t="shared" si="3"/>
        <v>0</v>
      </c>
      <c r="J43" t="e">
        <f t="shared" si="4"/>
        <v>#DIV/0!</v>
      </c>
      <c r="L43" t="e">
        <f t="shared" si="5"/>
        <v>#DIV/0!</v>
      </c>
      <c r="M43" t="e">
        <f t="shared" si="6"/>
        <v>#DIV/0!</v>
      </c>
      <c r="O43">
        <f t="shared" si="7"/>
        <v>0.153839972914455</v>
      </c>
      <c r="P43">
        <f t="shared" si="8"/>
        <v>8.5398789433318037E-2</v>
      </c>
      <c r="Q43">
        <f t="shared" si="20"/>
        <v>0.153839972914455</v>
      </c>
      <c r="R43">
        <f t="shared" si="20"/>
        <v>8.5398789433318037E-2</v>
      </c>
      <c r="S43">
        <f t="shared" si="10"/>
        <v>0.23923876234777303</v>
      </c>
      <c r="T43">
        <f t="shared" si="11"/>
        <v>88.676739754210558</v>
      </c>
      <c r="U43">
        <f t="shared" si="12"/>
        <v>1.4779456625701759</v>
      </c>
      <c r="W43">
        <f t="shared" si="13"/>
        <v>6.1432972586236624E-2</v>
      </c>
      <c r="Y43">
        <f t="shared" si="14"/>
        <v>0.92698385520404747</v>
      </c>
      <c r="Z43">
        <f t="shared" si="15"/>
        <v>6.1432972586236624E-2</v>
      </c>
      <c r="AA43">
        <f t="shared" si="16"/>
        <v>5.5289675327612962</v>
      </c>
      <c r="AB43">
        <f t="shared" si="17"/>
        <v>1.1872008847435646E-2</v>
      </c>
      <c r="AC43">
        <f t="shared" si="18"/>
        <v>84.231743157435403</v>
      </c>
      <c r="AD43">
        <f t="shared" si="19"/>
        <v>1.4038623859572568</v>
      </c>
    </row>
    <row r="44" spans="1:30">
      <c r="A44">
        <f t="shared" si="21"/>
        <v>1.192504258943782</v>
      </c>
      <c r="B44">
        <f t="shared" si="22"/>
        <v>0.26771653543307089</v>
      </c>
      <c r="C44">
        <f t="shared" si="23"/>
        <v>0.12149532710280374</v>
      </c>
      <c r="E44">
        <f t="shared" si="24"/>
        <v>70</v>
      </c>
      <c r="F44">
        <v>17</v>
      </c>
      <c r="G44">
        <v>13</v>
      </c>
      <c r="I44">
        <f t="shared" si="3"/>
        <v>0</v>
      </c>
      <c r="J44" t="e">
        <f t="shared" si="4"/>
        <v>#DIV/0!</v>
      </c>
      <c r="L44" t="e">
        <f t="shared" si="5"/>
        <v>#DIV/0!</v>
      </c>
      <c r="M44" t="e">
        <f t="shared" si="6"/>
        <v>#DIV/0!</v>
      </c>
      <c r="O44">
        <f t="shared" si="7"/>
        <v>2.3878178227637044</v>
      </c>
      <c r="P44">
        <f t="shared" si="8"/>
        <v>1.069899798353094</v>
      </c>
      <c r="Q44">
        <f t="shared" si="20"/>
        <v>2.3878178227637044</v>
      </c>
      <c r="R44">
        <f t="shared" si="20"/>
        <v>1.069899798353094</v>
      </c>
      <c r="S44">
        <f t="shared" si="10"/>
        <v>3.4577176211167986</v>
      </c>
      <c r="T44">
        <f t="shared" si="11"/>
        <v>110.46610819721717</v>
      </c>
      <c r="U44">
        <f t="shared" si="12"/>
        <v>1.8411018032869528</v>
      </c>
      <c r="W44">
        <f t="shared" si="13"/>
        <v>3.3147933525376643</v>
      </c>
      <c r="Y44">
        <f t="shared" si="14"/>
        <v>4.4084783124438358</v>
      </c>
      <c r="Z44">
        <f t="shared" si="15"/>
        <v>3.3147933525376643</v>
      </c>
      <c r="AA44">
        <f t="shared" si="16"/>
        <v>232.03553467763649</v>
      </c>
      <c r="AB44">
        <f t="shared" si="17"/>
        <v>2.9053109284293194E-2</v>
      </c>
      <c r="AC44">
        <f t="shared" si="18"/>
        <v>34.41972389993466</v>
      </c>
      <c r="AD44">
        <f t="shared" si="19"/>
        <v>0.57366206499891104</v>
      </c>
    </row>
    <row r="45" spans="1:30">
      <c r="A45">
        <f t="shared" si="21"/>
        <v>0.47700170357751276</v>
      </c>
      <c r="B45">
        <f t="shared" si="22"/>
        <v>0.1889763779527559</v>
      </c>
      <c r="C45">
        <f t="shared" si="23"/>
        <v>0.56074766355140182</v>
      </c>
      <c r="E45">
        <f t="shared" si="24"/>
        <v>28</v>
      </c>
      <c r="F45">
        <v>12</v>
      </c>
      <c r="G45">
        <v>60</v>
      </c>
      <c r="I45">
        <f t="shared" si="3"/>
        <v>0</v>
      </c>
      <c r="J45" t="e">
        <f t="shared" si="4"/>
        <v>#DIV/0!</v>
      </c>
      <c r="L45" t="e">
        <f t="shared" si="5"/>
        <v>#DIV/0!</v>
      </c>
      <c r="M45" t="e">
        <f t="shared" si="6"/>
        <v>#DIV/0!</v>
      </c>
      <c r="O45">
        <f t="shared" si="7"/>
        <v>1.0248463409223354</v>
      </c>
      <c r="P45">
        <f t="shared" si="8"/>
        <v>5.2106578771365042</v>
      </c>
      <c r="Q45">
        <f t="shared" si="20"/>
        <v>1.0248463409223354</v>
      </c>
      <c r="R45">
        <f t="shared" si="20"/>
        <v>5.2106578771365042</v>
      </c>
      <c r="S45">
        <f t="shared" si="10"/>
        <v>6.2355042180588391</v>
      </c>
      <c r="T45">
        <f t="shared" si="11"/>
        <v>268.94425532901784</v>
      </c>
      <c r="U45">
        <f t="shared" si="12"/>
        <v>4.4824042554836305</v>
      </c>
      <c r="W45">
        <f t="shared" si="13"/>
        <v>6.8307167439491971</v>
      </c>
      <c r="Y45">
        <f t="shared" si="14"/>
        <v>11.428943747317728</v>
      </c>
      <c r="Z45">
        <f t="shared" si="15"/>
        <v>11.428943747317728</v>
      </c>
      <c r="AA45">
        <f t="shared" si="16"/>
        <v>320.01042492489637</v>
      </c>
      <c r="AB45">
        <f t="shared" si="17"/>
        <v>1.4700364872371374E-2</v>
      </c>
      <c r="AC45">
        <f t="shared" si="18"/>
        <v>68.025522405872508</v>
      </c>
      <c r="AD45">
        <f t="shared" si="19"/>
        <v>1.1337587067645418</v>
      </c>
    </row>
    <row r="46" spans="1:30">
      <c r="A46">
        <f t="shared" si="21"/>
        <v>0.76660988074957404</v>
      </c>
      <c r="B46">
        <f t="shared" si="22"/>
        <v>0.23622047244094488</v>
      </c>
      <c r="C46">
        <f t="shared" si="23"/>
        <v>0.37383177570093457</v>
      </c>
      <c r="E46">
        <f t="shared" si="24"/>
        <v>45</v>
      </c>
      <c r="F46">
        <v>15</v>
      </c>
      <c r="G46">
        <v>40</v>
      </c>
      <c r="I46">
        <f t="shared" si="3"/>
        <v>0</v>
      </c>
      <c r="J46" t="e">
        <f t="shared" si="4"/>
        <v>#DIV/0!</v>
      </c>
      <c r="L46" t="e">
        <f t="shared" si="5"/>
        <v>#DIV/0!</v>
      </c>
      <c r="M46" t="e">
        <f t="shared" si="6"/>
        <v>#DIV/0!</v>
      </c>
      <c r="O46">
        <f t="shared" si="7"/>
        <v>1.7491212628981379</v>
      </c>
      <c r="P46">
        <f t="shared" si="8"/>
        <v>15.009698000922032</v>
      </c>
      <c r="Q46">
        <f t="shared" si="20"/>
        <v>1.7491212628981379</v>
      </c>
      <c r="R46">
        <f t="shared" si="20"/>
        <v>15.009698000922032</v>
      </c>
      <c r="S46">
        <f t="shared" si="10"/>
        <v>16.758819263820172</v>
      </c>
      <c r="T46">
        <f t="shared" si="11"/>
        <v>152.26068480196207</v>
      </c>
      <c r="U46">
        <f t="shared" si="12"/>
        <v>2.537678080032701</v>
      </c>
      <c r="W46">
        <f t="shared" si="13"/>
        <v>16.546627757459479</v>
      </c>
      <c r="Y46">
        <f t="shared" si="14"/>
        <v>18.404465356587007</v>
      </c>
      <c r="Z46">
        <f t="shared" si="15"/>
        <v>16.546627757459479</v>
      </c>
      <c r="AA46">
        <f t="shared" si="16"/>
        <v>744.59824908567657</v>
      </c>
      <c r="AB46">
        <f t="shared" si="17"/>
        <v>4.7508651511069304E-2</v>
      </c>
      <c r="AC46">
        <f t="shared" si="18"/>
        <v>21.048797812478522</v>
      </c>
      <c r="AD46">
        <f t="shared" si="19"/>
        <v>0.35081329687464202</v>
      </c>
    </row>
    <row r="47" spans="1:30">
      <c r="A47">
        <f t="shared" si="21"/>
        <v>0.68143100511073251</v>
      </c>
      <c r="B47">
        <f t="shared" si="22"/>
        <v>0.78740157480314965</v>
      </c>
      <c r="C47">
        <f t="shared" si="23"/>
        <v>9.3457943925233641E-2</v>
      </c>
      <c r="E47">
        <f t="shared" si="24"/>
        <v>40</v>
      </c>
      <c r="F47">
        <v>50</v>
      </c>
      <c r="G47">
        <v>10</v>
      </c>
      <c r="I47">
        <f t="shared" si="3"/>
        <v>0</v>
      </c>
      <c r="J47" t="e">
        <f t="shared" si="4"/>
        <v>#DIV/0!</v>
      </c>
      <c r="L47" t="e">
        <f t="shared" si="5"/>
        <v>#DIV/0!</v>
      </c>
      <c r="M47" t="e">
        <f t="shared" si="6"/>
        <v>#DIV/0!</v>
      </c>
      <c r="O47">
        <f t="shared" si="7"/>
        <v>3.0452678692115294</v>
      </c>
      <c r="P47">
        <f t="shared" si="8"/>
        <v>0.46665738314897487</v>
      </c>
      <c r="Q47">
        <f t="shared" si="20"/>
        <v>3.0452678692115294</v>
      </c>
      <c r="R47">
        <f t="shared" si="20"/>
        <v>0.46665738314897487</v>
      </c>
      <c r="S47">
        <f t="shared" si="10"/>
        <v>3.5119252523605042</v>
      </c>
      <c r="T47">
        <f t="shared" si="11"/>
        <v>193.21445283951874</v>
      </c>
      <c r="U47">
        <f t="shared" si="12"/>
        <v>3.2202408806586456</v>
      </c>
      <c r="W47">
        <f t="shared" si="13"/>
        <v>3.6355405349398455</v>
      </c>
      <c r="Y47">
        <f t="shared" si="14"/>
        <v>5.8584410033702383</v>
      </c>
      <c r="Z47">
        <f t="shared" si="15"/>
        <v>3.6355405349398455</v>
      </c>
      <c r="AA47">
        <f t="shared" si="16"/>
        <v>145.42162139759381</v>
      </c>
      <c r="AB47">
        <f t="shared" si="17"/>
        <v>1.2271081069879692E-2</v>
      </c>
      <c r="AC47">
        <f t="shared" si="18"/>
        <v>81.492412470045252</v>
      </c>
      <c r="AD47">
        <f t="shared" si="19"/>
        <v>1.3582068745007543</v>
      </c>
    </row>
    <row r="48" spans="1:30">
      <c r="A48">
        <f t="shared" si="21"/>
        <v>0.76660988074957404</v>
      </c>
      <c r="B48">
        <f t="shared" si="22"/>
        <v>0.62992125984251968</v>
      </c>
      <c r="C48">
        <f t="shared" si="23"/>
        <v>0.14018691588785046</v>
      </c>
      <c r="E48">
        <f t="shared" si="24"/>
        <v>45</v>
      </c>
      <c r="F48">
        <v>40</v>
      </c>
      <c r="G48">
        <v>15</v>
      </c>
      <c r="I48">
        <f t="shared" si="3"/>
        <v>0</v>
      </c>
      <c r="J48" t="e">
        <f t="shared" si="4"/>
        <v>#DIV/0!</v>
      </c>
      <c r="L48" t="e">
        <f t="shared" si="5"/>
        <v>#DIV/0!</v>
      </c>
      <c r="M48" t="e">
        <f t="shared" si="6"/>
        <v>#DIV/0!</v>
      </c>
      <c r="O48">
        <f t="shared" si="7"/>
        <v>5.1574179184327438</v>
      </c>
      <c r="P48">
        <f t="shared" si="8"/>
        <v>1.7287027479173662</v>
      </c>
      <c r="Q48">
        <f t="shared" si="20"/>
        <v>5.1574179184327438</v>
      </c>
      <c r="R48">
        <f t="shared" si="20"/>
        <v>1.7287027479173662</v>
      </c>
      <c r="S48">
        <f t="shared" si="10"/>
        <v>6.8861206663501102</v>
      </c>
      <c r="T48">
        <f t="shared" si="11"/>
        <v>166.32447381332062</v>
      </c>
      <c r="U48">
        <f t="shared" si="12"/>
        <v>2.7720745635553437</v>
      </c>
      <c r="W48">
        <f t="shared" si="13"/>
        <v>6.9981625474430409</v>
      </c>
      <c r="Y48">
        <f t="shared" si="14"/>
        <v>8.8560001465705671</v>
      </c>
      <c r="Z48">
        <f t="shared" si="15"/>
        <v>6.9981625474430409</v>
      </c>
      <c r="AA48">
        <f t="shared" si="16"/>
        <v>314.91731463493682</v>
      </c>
      <c r="AB48">
        <f t="shared" si="17"/>
        <v>2.3339098948215196E-2</v>
      </c>
      <c r="AC48">
        <f t="shared" si="18"/>
        <v>42.846555568353367</v>
      </c>
      <c r="AD48">
        <f t="shared" si="19"/>
        <v>0.7141092594725561</v>
      </c>
    </row>
    <row r="49" spans="1:30">
      <c r="A49">
        <f t="shared" si="21"/>
        <v>0.85178875638841567</v>
      </c>
      <c r="B49">
        <f t="shared" si="22"/>
        <v>0.47244094488188976</v>
      </c>
      <c r="C49">
        <f t="shared" si="23"/>
        <v>0.18691588785046728</v>
      </c>
      <c r="E49">
        <f t="shared" si="24"/>
        <v>50</v>
      </c>
      <c r="F49">
        <v>30</v>
      </c>
      <c r="G49">
        <v>20</v>
      </c>
      <c r="I49">
        <f t="shared" si="3"/>
        <v>0</v>
      </c>
      <c r="J49" t="e">
        <f t="shared" si="4"/>
        <v>#DIV/0!</v>
      </c>
      <c r="L49" t="e">
        <f t="shared" si="5"/>
        <v>#DIV/0!</v>
      </c>
      <c r="M49" t="e">
        <f t="shared" si="6"/>
        <v>#DIV/0!</v>
      </c>
      <c r="O49">
        <f t="shared" si="7"/>
        <v>7.066769158896669</v>
      </c>
      <c r="P49">
        <f t="shared" si="8"/>
        <v>4.5242239855896553</v>
      </c>
      <c r="Q49">
        <f t="shared" si="20"/>
        <v>7.066769158896669</v>
      </c>
      <c r="R49">
        <f t="shared" si="20"/>
        <v>4.5242239855896553</v>
      </c>
      <c r="S49">
        <f t="shared" si="10"/>
        <v>11.590993144486324</v>
      </c>
      <c r="T49">
        <f t="shared" si="11"/>
        <v>143.38074739852385</v>
      </c>
      <c r="U49">
        <f t="shared" si="12"/>
        <v>2.3896791233087309</v>
      </c>
      <c r="W49">
        <f t="shared" si="13"/>
        <v>11.084758633980739</v>
      </c>
      <c r="Y49">
        <f t="shared" si="14"/>
        <v>12.692952813001829</v>
      </c>
      <c r="Z49">
        <f t="shared" si="15"/>
        <v>11.084758633980739</v>
      </c>
      <c r="AA49">
        <f t="shared" si="16"/>
        <v>554.23793169903695</v>
      </c>
      <c r="AB49">
        <f t="shared" si="17"/>
        <v>4.0889870731189812E-2</v>
      </c>
      <c r="AC49">
        <f t="shared" si="18"/>
        <v>24.455934492285493</v>
      </c>
      <c r="AD49">
        <f t="shared" si="19"/>
        <v>0.40759890820475825</v>
      </c>
    </row>
    <row r="50" spans="1:30">
      <c r="A50">
        <f t="shared" si="21"/>
        <v>0.85178875638841567</v>
      </c>
      <c r="B50">
        <f t="shared" si="22"/>
        <v>0.39370078740157483</v>
      </c>
      <c r="C50">
        <f t="shared" si="23"/>
        <v>0.23364485981308411</v>
      </c>
      <c r="E50">
        <f t="shared" si="24"/>
        <v>50</v>
      </c>
      <c r="F50">
        <v>25</v>
      </c>
      <c r="G50">
        <v>25</v>
      </c>
      <c r="I50">
        <f t="shared" si="3"/>
        <v>0</v>
      </c>
      <c r="J50" t="e">
        <f t="shared" si="4"/>
        <v>#DIV/0!</v>
      </c>
      <c r="L50" t="e">
        <f t="shared" si="5"/>
        <v>#DIV/0!</v>
      </c>
      <c r="M50" t="e">
        <f t="shared" si="6"/>
        <v>#DIV/0!</v>
      </c>
      <c r="O50">
        <f t="shared" si="7"/>
        <v>5.8506293822442412</v>
      </c>
      <c r="P50">
        <f t="shared" si="8"/>
        <v>8.7175672905445776</v>
      </c>
      <c r="Q50">
        <f t="shared" si="20"/>
        <v>5.8506293822442412</v>
      </c>
      <c r="R50">
        <f t="shared" si="20"/>
        <v>8.7175672905445776</v>
      </c>
      <c r="S50">
        <f t="shared" si="10"/>
        <v>14.568196672788819</v>
      </c>
      <c r="T50">
        <f t="shared" si="11"/>
        <v>139.6548122835224</v>
      </c>
      <c r="U50">
        <f t="shared" si="12"/>
        <v>2.3275802047253733</v>
      </c>
      <c r="W50">
        <f t="shared" si="13"/>
        <v>14.658741423903404</v>
      </c>
      <c r="Y50">
        <f t="shared" si="14"/>
        <v>16.266935602924494</v>
      </c>
      <c r="Z50">
        <f t="shared" si="15"/>
        <v>14.658741423903404</v>
      </c>
      <c r="AA50">
        <f t="shared" si="16"/>
        <v>732.93707119517023</v>
      </c>
      <c r="AB50">
        <f t="shared" si="17"/>
        <v>5.205856694969814E-2</v>
      </c>
      <c r="AC50">
        <f t="shared" si="18"/>
        <v>19.209134223119417</v>
      </c>
      <c r="AD50">
        <f t="shared" si="19"/>
        <v>0.32015223705199031</v>
      </c>
    </row>
    <row r="51" spans="1:30">
      <c r="A51">
        <f t="shared" si="21"/>
        <v>0.93696763202725719</v>
      </c>
      <c r="B51">
        <f t="shared" si="22"/>
        <v>0.23622047244094488</v>
      </c>
      <c r="C51">
        <f t="shared" si="23"/>
        <v>0.28037383177570091</v>
      </c>
      <c r="E51">
        <f t="shared" si="24"/>
        <v>55</v>
      </c>
      <c r="F51">
        <v>15</v>
      </c>
      <c r="G51">
        <v>30</v>
      </c>
      <c r="I51">
        <f t="shared" si="3"/>
        <v>0</v>
      </c>
      <c r="J51" t="e">
        <f t="shared" si="4"/>
        <v>#DIV/0!</v>
      </c>
      <c r="L51" t="e">
        <f t="shared" si="5"/>
        <v>#DIV/0!</v>
      </c>
      <c r="M51" t="e">
        <f t="shared" si="6"/>
        <v>#DIV/0!</v>
      </c>
      <c r="O51">
        <f t="shared" si="7"/>
        <v>1.7491212628981379</v>
      </c>
      <c r="P51">
        <f t="shared" si="8"/>
        <v>12.888423386618358</v>
      </c>
      <c r="Q51">
        <f t="shared" si="20"/>
        <v>1.7491212628981379</v>
      </c>
      <c r="R51">
        <f t="shared" si="20"/>
        <v>12.888423386618358</v>
      </c>
      <c r="S51">
        <f t="shared" si="10"/>
        <v>14.637544649516496</v>
      </c>
      <c r="T51">
        <f t="shared" si="11"/>
        <v>126.8821186804431</v>
      </c>
      <c r="U51">
        <f t="shared" si="12"/>
        <v>2.114701978007385</v>
      </c>
      <c r="W51">
        <f t="shared" si="13"/>
        <v>14.907868726977098</v>
      </c>
      <c r="Y51">
        <f t="shared" si="14"/>
        <v>16.334709481817914</v>
      </c>
      <c r="Z51">
        <f t="shared" si="15"/>
        <v>14.907868726977098</v>
      </c>
      <c r="AA51">
        <f t="shared" si="16"/>
        <v>819.93277998374037</v>
      </c>
      <c r="AB51">
        <f t="shared" si="17"/>
        <v>6.3245378623882159E-2</v>
      </c>
      <c r="AC51">
        <f t="shared" si="18"/>
        <v>15.811431945833728</v>
      </c>
      <c r="AD51">
        <f t="shared" si="19"/>
        <v>0.26352386576389547</v>
      </c>
    </row>
    <row r="52" spans="1:30">
      <c r="A52">
        <f t="shared" si="21"/>
        <v>0.85178875638841567</v>
      </c>
      <c r="B52">
        <f t="shared" si="22"/>
        <v>0.15748031496062992</v>
      </c>
      <c r="C52">
        <f t="shared" si="23"/>
        <v>0.37383177570093457</v>
      </c>
      <c r="E52">
        <f t="shared" si="24"/>
        <v>50</v>
      </c>
      <c r="F52">
        <v>10</v>
      </c>
      <c r="G52">
        <v>40</v>
      </c>
      <c r="I52">
        <f t="shared" si="3"/>
        <v>0</v>
      </c>
      <c r="J52" t="e">
        <f t="shared" si="4"/>
        <v>#DIV/0!</v>
      </c>
      <c r="L52" t="e">
        <f t="shared" si="5"/>
        <v>#DIV/0!</v>
      </c>
      <c r="M52" t="e">
        <f t="shared" si="6"/>
        <v>#DIV/0!</v>
      </c>
      <c r="O52">
        <f t="shared" si="7"/>
        <v>0.67562589559378905</v>
      </c>
      <c r="P52">
        <f t="shared" si="8"/>
        <v>15.009698000922032</v>
      </c>
      <c r="Q52">
        <f t="shared" si="20"/>
        <v>0.67562589559378905</v>
      </c>
      <c r="R52">
        <f t="shared" si="20"/>
        <v>15.009698000922032</v>
      </c>
      <c r="S52">
        <f t="shared" si="10"/>
        <v>15.685323896515822</v>
      </c>
      <c r="T52">
        <f t="shared" si="11"/>
        <v>138.30622123090137</v>
      </c>
      <c r="U52">
        <f t="shared" si="12"/>
        <v>2.3051036871816897</v>
      </c>
      <c r="W52">
        <f t="shared" si="13"/>
        <v>15.339296032416312</v>
      </c>
      <c r="Y52">
        <f t="shared" si="14"/>
        <v>16.947490211437405</v>
      </c>
      <c r="Z52">
        <f t="shared" si="15"/>
        <v>15.339296032416312</v>
      </c>
      <c r="AA52">
        <f t="shared" si="16"/>
        <v>766.96480162081559</v>
      </c>
      <c r="AB52">
        <f t="shared" si="17"/>
        <v>5.4185300101300973E-2</v>
      </c>
      <c r="AC52">
        <f t="shared" si="18"/>
        <v>18.455189841718536</v>
      </c>
      <c r="AD52">
        <f t="shared" si="19"/>
        <v>0.30758649736197557</v>
      </c>
    </row>
    <row r="53" spans="1:30">
      <c r="A53">
        <f t="shared" si="21"/>
        <v>1.4480408858603067</v>
      </c>
      <c r="B53">
        <f t="shared" si="22"/>
        <v>7.874015748031496E-2</v>
      </c>
      <c r="C53">
        <f t="shared" si="23"/>
        <v>9.3457943925233641E-2</v>
      </c>
      <c r="E53">
        <f t="shared" si="24"/>
        <v>85</v>
      </c>
      <c r="F53">
        <v>5</v>
      </c>
      <c r="G53">
        <v>10</v>
      </c>
      <c r="I53">
        <f t="shared" si="3"/>
        <v>0</v>
      </c>
      <c r="J53" t="e">
        <f t="shared" si="4"/>
        <v>#DIV/0!</v>
      </c>
      <c r="L53" t="e">
        <f t="shared" si="5"/>
        <v>#DIV/0!</v>
      </c>
      <c r="M53" t="e">
        <f t="shared" si="6"/>
        <v>#DIV/0!</v>
      </c>
      <c r="O53">
        <f t="shared" si="7"/>
        <v>0.153839972914455</v>
      </c>
      <c r="P53">
        <f t="shared" si="8"/>
        <v>0.46665738314897487</v>
      </c>
      <c r="Q53">
        <f t="shared" si="20"/>
        <v>0.153839972914455</v>
      </c>
      <c r="R53">
        <f t="shared" si="20"/>
        <v>0.46665738314897487</v>
      </c>
      <c r="S53">
        <f t="shared" si="10"/>
        <v>0.62049735606342993</v>
      </c>
      <c r="T53">
        <f t="shared" si="11"/>
        <v>93.537250890115942</v>
      </c>
      <c r="U53">
        <f t="shared" si="12"/>
        <v>1.5589541815019323</v>
      </c>
      <c r="W53">
        <f t="shared" si="13"/>
        <v>0.22286984020454936</v>
      </c>
      <c r="Y53">
        <f t="shared" si="14"/>
        <v>1.1327948389646281</v>
      </c>
      <c r="Z53">
        <f t="shared" si="15"/>
        <v>0.22286984020454936</v>
      </c>
      <c r="AA53">
        <f t="shared" si="16"/>
        <v>18.943936417386695</v>
      </c>
      <c r="AB53">
        <f t="shared" si="17"/>
        <v>1.2637793244347337E-2</v>
      </c>
      <c r="AC53">
        <f t="shared" si="18"/>
        <v>79.127738574713774</v>
      </c>
      <c r="AD53">
        <f t="shared" si="19"/>
        <v>1.3187956429118963</v>
      </c>
    </row>
    <row r="54" spans="1:30">
      <c r="A54">
        <f t="shared" si="21"/>
        <v>1.362862010221465</v>
      </c>
      <c r="B54">
        <f t="shared" si="22"/>
        <v>7.874015748031496E-2</v>
      </c>
      <c r="C54">
        <f t="shared" si="23"/>
        <v>0.14018691588785046</v>
      </c>
      <c r="E54">
        <f t="shared" si="24"/>
        <v>80</v>
      </c>
      <c r="F54">
        <v>5</v>
      </c>
      <c r="G54">
        <v>15</v>
      </c>
      <c r="I54">
        <f t="shared" si="3"/>
        <v>0</v>
      </c>
      <c r="J54" t="e">
        <f t="shared" si="4"/>
        <v>#DIV/0!</v>
      </c>
      <c r="L54" t="e">
        <f t="shared" si="5"/>
        <v>#DIV/0!</v>
      </c>
      <c r="M54" t="e">
        <f t="shared" si="6"/>
        <v>#DIV/0!</v>
      </c>
      <c r="O54">
        <f t="shared" si="7"/>
        <v>0.153839972914455</v>
      </c>
      <c r="P54">
        <f t="shared" si="8"/>
        <v>1.7287027479173662</v>
      </c>
      <c r="Q54">
        <f t="shared" si="20"/>
        <v>0.153839972914455</v>
      </c>
      <c r="R54">
        <f t="shared" si="20"/>
        <v>1.7287027479173662</v>
      </c>
      <c r="S54">
        <f t="shared" si="10"/>
        <v>1.8825427208318213</v>
      </c>
      <c r="T54">
        <f t="shared" si="11"/>
        <v>98.152242110809723</v>
      </c>
      <c r="U54">
        <f t="shared" si="12"/>
        <v>1.6358707018468288</v>
      </c>
      <c r="W54">
        <f t="shared" si="13"/>
        <v>1.3009977474939312</v>
      </c>
      <c r="Y54">
        <f t="shared" si="14"/>
        <v>2.2623568989558249</v>
      </c>
      <c r="Z54">
        <f t="shared" si="15"/>
        <v>1.3009977474939312</v>
      </c>
      <c r="AA54">
        <f t="shared" si="16"/>
        <v>104.0798197995145</v>
      </c>
      <c r="AB54">
        <f t="shared" si="17"/>
        <v>2.0407981979951452E-2</v>
      </c>
      <c r="AC54">
        <f t="shared" si="18"/>
        <v>49.000435270003059</v>
      </c>
      <c r="AD54">
        <f t="shared" si="19"/>
        <v>0.81667392116671766</v>
      </c>
    </row>
    <row r="55" spans="1:30">
      <c r="A55">
        <f t="shared" si="21"/>
        <v>1.2776831345826234</v>
      </c>
      <c r="B55">
        <f t="shared" si="22"/>
        <v>7.874015748031496E-2</v>
      </c>
      <c r="C55">
        <f t="shared" si="23"/>
        <v>0.18691588785046728</v>
      </c>
      <c r="E55">
        <f t="shared" si="24"/>
        <v>75</v>
      </c>
      <c r="F55">
        <v>5</v>
      </c>
      <c r="G55">
        <v>20</v>
      </c>
      <c r="I55">
        <f t="shared" si="3"/>
        <v>0</v>
      </c>
      <c r="J55" t="e">
        <f t="shared" si="4"/>
        <v>#DIV/0!</v>
      </c>
      <c r="L55" t="e">
        <f t="shared" si="5"/>
        <v>#DIV/0!</v>
      </c>
      <c r="M55" t="e">
        <f t="shared" si="6"/>
        <v>#DIV/0!</v>
      </c>
      <c r="O55">
        <f t="shared" si="7"/>
        <v>0.153839972914455</v>
      </c>
      <c r="P55">
        <f t="shared" si="8"/>
        <v>4.5242239855896553</v>
      </c>
      <c r="Q55">
        <f t="shared" si="20"/>
        <v>0.153839972914455</v>
      </c>
      <c r="R55">
        <f t="shared" si="20"/>
        <v>4.5242239855896553</v>
      </c>
      <c r="S55">
        <f t="shared" si="10"/>
        <v>4.6780639585041106</v>
      </c>
      <c r="T55">
        <f t="shared" si="11"/>
        <v>101.89973202881443</v>
      </c>
      <c r="U55">
        <f t="shared" si="12"/>
        <v>1.698328867146907</v>
      </c>
      <c r="W55">
        <f t="shared" si="13"/>
        <v>4.3952359199482789</v>
      </c>
      <c r="Y55">
        <f t="shared" si="14"/>
        <v>5.416974240181168</v>
      </c>
      <c r="Z55">
        <f t="shared" si="15"/>
        <v>4.3952359199482789</v>
      </c>
      <c r="AA55">
        <f t="shared" si="16"/>
        <v>329.6426939961209</v>
      </c>
      <c r="AB55">
        <f t="shared" si="17"/>
        <v>4.0279002562136332E-2</v>
      </c>
      <c r="AC55">
        <f t="shared" si="18"/>
        <v>24.826831261706438</v>
      </c>
      <c r="AD55">
        <f t="shared" si="19"/>
        <v>0.41378052102844065</v>
      </c>
    </row>
    <row r="56" spans="1:30">
      <c r="A56">
        <f t="shared" si="21"/>
        <v>1.192504258943782</v>
      </c>
      <c r="B56">
        <f t="shared" si="22"/>
        <v>7.874015748031496E-2</v>
      </c>
      <c r="C56">
        <f t="shared" si="23"/>
        <v>0.23364485981308411</v>
      </c>
      <c r="E56">
        <f t="shared" si="24"/>
        <v>70</v>
      </c>
      <c r="F56">
        <v>5</v>
      </c>
      <c r="G56">
        <v>25</v>
      </c>
      <c r="I56">
        <f t="shared" si="3"/>
        <v>0</v>
      </c>
      <c r="J56" t="e">
        <f t="shared" si="4"/>
        <v>#DIV/0!</v>
      </c>
      <c r="L56" t="e">
        <f t="shared" si="5"/>
        <v>#DIV/0!</v>
      </c>
      <c r="M56" t="e">
        <f t="shared" si="6"/>
        <v>#DIV/0!</v>
      </c>
      <c r="O56">
        <f t="shared" si="7"/>
        <v>0.153839972914455</v>
      </c>
      <c r="P56">
        <f t="shared" si="8"/>
        <v>8.7175672905445776</v>
      </c>
      <c r="Q56">
        <f t="shared" si="20"/>
        <v>0.153839972914455</v>
      </c>
      <c r="R56">
        <f t="shared" si="20"/>
        <v>8.7175672905445776</v>
      </c>
      <c r="S56">
        <f t="shared" si="10"/>
        <v>8.871407263459032</v>
      </c>
      <c r="T56">
        <f t="shared" si="11"/>
        <v>104.97312118796546</v>
      </c>
      <c r="U56">
        <f t="shared" si="12"/>
        <v>1.7495520197994243</v>
      </c>
      <c r="W56">
        <f t="shared" si="13"/>
        <v>9.0942673548496256</v>
      </c>
      <c r="Y56">
        <f t="shared" si="14"/>
        <v>10.187952314755798</v>
      </c>
      <c r="Z56">
        <f t="shared" si="15"/>
        <v>9.0942673548496256</v>
      </c>
      <c r="AA56">
        <f t="shared" si="16"/>
        <v>636.59871483947381</v>
      </c>
      <c r="AB56">
        <f t="shared" si="17"/>
        <v>6.4452387548453949E-2</v>
      </c>
      <c r="AC56">
        <f t="shared" si="18"/>
        <v>15.515329036464646</v>
      </c>
      <c r="AD56">
        <f t="shared" si="19"/>
        <v>0.25858881727441074</v>
      </c>
    </row>
    <row r="57" spans="1:30">
      <c r="A57">
        <f t="shared" si="21"/>
        <v>1.1073253833049403</v>
      </c>
      <c r="B57">
        <f t="shared" si="22"/>
        <v>7.874015748031496E-2</v>
      </c>
      <c r="C57">
        <f t="shared" si="23"/>
        <v>0.28037383177570091</v>
      </c>
      <c r="E57">
        <f t="shared" si="24"/>
        <v>65</v>
      </c>
      <c r="F57">
        <v>5</v>
      </c>
      <c r="G57">
        <v>30</v>
      </c>
      <c r="H57">
        <v>150</v>
      </c>
      <c r="I57">
        <f t="shared" si="3"/>
        <v>2.5</v>
      </c>
      <c r="J57">
        <f t="shared" si="4"/>
        <v>6.6666666666666671E-3</v>
      </c>
      <c r="L57">
        <f t="shared" si="5"/>
        <v>-17.948717948717945</v>
      </c>
      <c r="M57">
        <f t="shared" si="6"/>
        <v>-0.27613412228796841</v>
      </c>
      <c r="O57">
        <f t="shared" si="7"/>
        <v>0.153839972914455</v>
      </c>
      <c r="P57">
        <f t="shared" si="8"/>
        <v>12.888423386618358</v>
      </c>
      <c r="Q57">
        <f t="shared" si="20"/>
        <v>0.153839972914455</v>
      </c>
      <c r="R57">
        <f t="shared" si="20"/>
        <v>12.888423386618358</v>
      </c>
      <c r="S57">
        <f t="shared" si="10"/>
        <v>13.042263359532813</v>
      </c>
      <c r="T57">
        <f t="shared" si="11"/>
        <v>108.87690976734501</v>
      </c>
      <c r="U57">
        <f t="shared" si="12"/>
        <v>1.8146151627890836</v>
      </c>
      <c r="W57">
        <f t="shared" si="13"/>
        <v>13.299726568482019</v>
      </c>
      <c r="Y57">
        <f t="shared" si="14"/>
        <v>14.48068316143072</v>
      </c>
      <c r="Z57">
        <f t="shared" si="15"/>
        <v>13.299726568482019</v>
      </c>
      <c r="AA57">
        <f t="shared" si="16"/>
        <v>864.4822269513312</v>
      </c>
      <c r="AB57">
        <f t="shared" si="17"/>
        <v>7.8364180939795663E-2</v>
      </c>
      <c r="AC57">
        <f t="shared" si="18"/>
        <v>12.760932201515173</v>
      </c>
      <c r="AD57">
        <f t="shared" si="19"/>
        <v>0.2126822033585862</v>
      </c>
    </row>
    <row r="58" spans="1:30">
      <c r="A58">
        <f t="shared" si="21"/>
        <v>1.0221465076660987</v>
      </c>
      <c r="B58">
        <f t="shared" si="22"/>
        <v>7.874015748031496E-2</v>
      </c>
      <c r="C58">
        <f t="shared" si="23"/>
        <v>0.32710280373831774</v>
      </c>
      <c r="E58">
        <f t="shared" si="24"/>
        <v>60</v>
      </c>
      <c r="F58">
        <v>5</v>
      </c>
      <c r="G58">
        <v>35</v>
      </c>
      <c r="I58">
        <f t="shared" si="3"/>
        <v>0</v>
      </c>
      <c r="J58" t="e">
        <f t="shared" si="4"/>
        <v>#DIV/0!</v>
      </c>
      <c r="L58" t="e">
        <f t="shared" si="5"/>
        <v>#DIV/0!</v>
      </c>
      <c r="M58" t="e">
        <f t="shared" si="6"/>
        <v>#DIV/0!</v>
      </c>
      <c r="O58">
        <f t="shared" si="7"/>
        <v>0.153839972914455</v>
      </c>
      <c r="P58">
        <f t="shared" si="8"/>
        <v>15.236436151275491</v>
      </c>
      <c r="Q58">
        <f t="shared" si="20"/>
        <v>0.153839972914455</v>
      </c>
      <c r="R58">
        <f t="shared" si="20"/>
        <v>15.236436151275491</v>
      </c>
      <c r="S58">
        <f t="shared" si="10"/>
        <v>15.390276124189946</v>
      </c>
      <c r="T58">
        <f t="shared" si="11"/>
        <v>115.54988670781238</v>
      </c>
      <c r="U58">
        <f t="shared" si="12"/>
        <v>1.9258314451302063</v>
      </c>
      <c r="W58">
        <f t="shared" si="13"/>
        <v>15.312710223812358</v>
      </c>
      <c r="Y58">
        <f t="shared" si="14"/>
        <v>16.601839870179479</v>
      </c>
      <c r="Z58">
        <f t="shared" si="15"/>
        <v>15.312710223812358</v>
      </c>
      <c r="AA58">
        <f t="shared" si="16"/>
        <v>918.76261342874147</v>
      </c>
      <c r="AB58">
        <f t="shared" si="17"/>
        <v>7.640719600715562E-2</v>
      </c>
      <c r="AC58">
        <f t="shared" si="18"/>
        <v>13.087772516954409</v>
      </c>
      <c r="AD58">
        <f t="shared" si="19"/>
        <v>0.21812954194924014</v>
      </c>
    </row>
    <row r="59" spans="1:30">
      <c r="A59">
        <f t="shared" si="21"/>
        <v>0.93696763202725719</v>
      </c>
      <c r="B59">
        <f t="shared" si="22"/>
        <v>7.874015748031496E-2</v>
      </c>
      <c r="C59">
        <f t="shared" si="23"/>
        <v>0.37383177570093457</v>
      </c>
      <c r="E59">
        <f t="shared" si="24"/>
        <v>55</v>
      </c>
      <c r="F59">
        <v>5</v>
      </c>
      <c r="G59">
        <v>40</v>
      </c>
      <c r="I59">
        <f t="shared" si="3"/>
        <v>0</v>
      </c>
      <c r="J59" t="e">
        <f t="shared" si="4"/>
        <v>#DIV/0!</v>
      </c>
      <c r="L59" t="e">
        <f t="shared" si="5"/>
        <v>#DIV/0!</v>
      </c>
      <c r="M59" t="e">
        <f t="shared" si="6"/>
        <v>#DIV/0!</v>
      </c>
      <c r="O59">
        <f t="shared" si="7"/>
        <v>0.153839972914455</v>
      </c>
      <c r="P59">
        <f t="shared" si="8"/>
        <v>15.009698000922032</v>
      </c>
      <c r="Q59">
        <f t="shared" si="20"/>
        <v>0.153839972914455</v>
      </c>
      <c r="R59">
        <f t="shared" si="20"/>
        <v>15.009698000922032</v>
      </c>
      <c r="S59">
        <f t="shared" si="10"/>
        <v>15.163537973836487</v>
      </c>
      <c r="T59">
        <f t="shared" si="11"/>
        <v>126.3026023806169</v>
      </c>
      <c r="U59">
        <f t="shared" si="12"/>
        <v>2.1050433730102815</v>
      </c>
      <c r="W59">
        <f t="shared" si="13"/>
        <v>14.964646516488866</v>
      </c>
      <c r="Y59">
        <f t="shared" si="14"/>
        <v>16.39148727132968</v>
      </c>
      <c r="Z59">
        <f t="shared" si="15"/>
        <v>14.964646516488866</v>
      </c>
      <c r="AA59">
        <f t="shared" si="16"/>
        <v>823.0555584068876</v>
      </c>
      <c r="AB59">
        <f t="shared" si="17"/>
        <v>6.3460069640473529E-2</v>
      </c>
      <c r="AC59">
        <f t="shared" si="18"/>
        <v>15.757940476041025</v>
      </c>
      <c r="AD59">
        <f t="shared" si="19"/>
        <v>0.26263234126735041</v>
      </c>
    </row>
    <row r="60" spans="1:30">
      <c r="A60">
        <f t="shared" si="21"/>
        <v>0.85178875638841567</v>
      </c>
      <c r="B60">
        <f t="shared" si="22"/>
        <v>7.874015748031496E-2</v>
      </c>
      <c r="C60">
        <f t="shared" si="23"/>
        <v>0.42056074766355139</v>
      </c>
      <c r="E60">
        <f t="shared" si="24"/>
        <v>50</v>
      </c>
      <c r="F60">
        <v>5</v>
      </c>
      <c r="G60">
        <v>45</v>
      </c>
      <c r="I60">
        <f t="shared" si="3"/>
        <v>0</v>
      </c>
      <c r="J60" t="e">
        <f t="shared" si="4"/>
        <v>#DIV/0!</v>
      </c>
      <c r="L60" t="e">
        <f t="shared" si="5"/>
        <v>#DIV/0!</v>
      </c>
      <c r="M60" t="e">
        <f t="shared" si="6"/>
        <v>#DIV/0!</v>
      </c>
      <c r="O60">
        <f t="shared" si="7"/>
        <v>0.153839972914455</v>
      </c>
      <c r="P60">
        <f t="shared" si="8"/>
        <v>12.840777156141884</v>
      </c>
      <c r="Q60">
        <f t="shared" si="20"/>
        <v>0.153839972914455</v>
      </c>
      <c r="R60">
        <f t="shared" si="20"/>
        <v>12.840777156141884</v>
      </c>
      <c r="S60">
        <f t="shared" si="10"/>
        <v>12.994617129056339</v>
      </c>
      <c r="T60">
        <f t="shared" si="11"/>
        <v>141.59966559934145</v>
      </c>
      <c r="U60">
        <f t="shared" si="12"/>
        <v>2.3599944266556907</v>
      </c>
      <c r="W60">
        <f t="shared" si="13"/>
        <v>13.073116639140441</v>
      </c>
      <c r="Y60">
        <f t="shared" si="14"/>
        <v>14.681310818161531</v>
      </c>
      <c r="Z60">
        <f t="shared" si="15"/>
        <v>13.073116639140441</v>
      </c>
      <c r="AA60">
        <f t="shared" si="16"/>
        <v>653.65583195702209</v>
      </c>
      <c r="AB60">
        <f t="shared" si="17"/>
        <v>4.7103489497313883E-2</v>
      </c>
      <c r="AC60">
        <f t="shared" si="18"/>
        <v>21.229849649610902</v>
      </c>
      <c r="AD60">
        <f t="shared" si="19"/>
        <v>0.35383082749351502</v>
      </c>
    </row>
    <row r="61" spans="1:30">
      <c r="A61">
        <f t="shared" si="21"/>
        <v>0.76660988074957404</v>
      </c>
      <c r="B61">
        <f t="shared" si="22"/>
        <v>7.874015748031496E-2</v>
      </c>
      <c r="C61">
        <f t="shared" si="23"/>
        <v>0.46728971962616822</v>
      </c>
      <c r="E61">
        <f t="shared" si="24"/>
        <v>45</v>
      </c>
      <c r="F61">
        <v>5</v>
      </c>
      <c r="G61">
        <v>50</v>
      </c>
      <c r="I61">
        <f t="shared" si="3"/>
        <v>0</v>
      </c>
      <c r="J61" t="e">
        <f t="shared" si="4"/>
        <v>#DIV/0!</v>
      </c>
      <c r="L61" t="e">
        <f t="shared" si="5"/>
        <v>#DIV/0!</v>
      </c>
      <c r="M61" t="e">
        <f t="shared" si="6"/>
        <v>#DIV/0!</v>
      </c>
      <c r="O61">
        <f t="shared" si="7"/>
        <v>0.153839972914455</v>
      </c>
      <c r="P61">
        <f t="shared" si="8"/>
        <v>9.9418521732791447</v>
      </c>
      <c r="Q61">
        <f t="shared" si="20"/>
        <v>0.153839972914455</v>
      </c>
      <c r="R61">
        <f t="shared" si="20"/>
        <v>9.9418521732791447</v>
      </c>
      <c r="S61">
        <f t="shared" si="10"/>
        <v>10.095692146193599</v>
      </c>
      <c r="T61">
        <f t="shared" si="11"/>
        <v>161.4756892955545</v>
      </c>
      <c r="U61">
        <f t="shared" si="12"/>
        <v>2.6912614882592418</v>
      </c>
      <c r="W61">
        <f t="shared" si="13"/>
        <v>10.578814229959473</v>
      </c>
      <c r="Y61">
        <f t="shared" si="14"/>
        <v>12.436651829086999</v>
      </c>
      <c r="Z61">
        <f t="shared" si="15"/>
        <v>10.578814229959473</v>
      </c>
      <c r="AA61">
        <f t="shared" si="16"/>
        <v>476.04664034817631</v>
      </c>
      <c r="AB61">
        <f t="shared" si="17"/>
        <v>3.2402623519584922E-2</v>
      </c>
      <c r="AC61">
        <f t="shared" si="18"/>
        <v>30.86169857189422</v>
      </c>
      <c r="AD61">
        <f t="shared" si="19"/>
        <v>0.51436164286490371</v>
      </c>
    </row>
    <row r="62" spans="1:30">
      <c r="A62">
        <f t="shared" si="21"/>
        <v>0.68143100511073251</v>
      </c>
      <c r="B62">
        <f t="shared" si="22"/>
        <v>7.874015748031496E-2</v>
      </c>
      <c r="C62">
        <f t="shared" si="23"/>
        <v>0.51401869158878499</v>
      </c>
      <c r="E62">
        <f t="shared" si="24"/>
        <v>40</v>
      </c>
      <c r="F62">
        <v>5</v>
      </c>
      <c r="G62">
        <v>55</v>
      </c>
      <c r="I62">
        <f t="shared" si="3"/>
        <v>0</v>
      </c>
      <c r="J62" t="e">
        <f t="shared" si="4"/>
        <v>#DIV/0!</v>
      </c>
      <c r="L62" t="e">
        <f t="shared" si="5"/>
        <v>#DIV/0!</v>
      </c>
      <c r="M62" t="e">
        <f t="shared" si="6"/>
        <v>#DIV/0!</v>
      </c>
      <c r="O62">
        <f t="shared" si="7"/>
        <v>0.153839972914455</v>
      </c>
      <c r="P62">
        <f t="shared" si="8"/>
        <v>7.2598186320334319</v>
      </c>
      <c r="Q62">
        <f t="shared" si="20"/>
        <v>0.153839972914455</v>
      </c>
      <c r="R62">
        <f t="shared" si="20"/>
        <v>7.2598186320334319</v>
      </c>
      <c r="S62">
        <f t="shared" si="10"/>
        <v>7.4136586049478872</v>
      </c>
      <c r="T62">
        <f t="shared" si="11"/>
        <v>186.19605979121468</v>
      </c>
      <c r="U62">
        <f t="shared" si="12"/>
        <v>3.1032676631869114</v>
      </c>
      <c r="W62">
        <f t="shared" si="13"/>
        <v>8.1256021348751624</v>
      </c>
      <c r="Y62">
        <f t="shared" si="14"/>
        <v>10.348502603305555</v>
      </c>
      <c r="Z62">
        <f t="shared" si="15"/>
        <v>8.1256021348751624</v>
      </c>
      <c r="AA62">
        <f t="shared" si="16"/>
        <v>325.02408539500652</v>
      </c>
      <c r="AB62">
        <f t="shared" si="17"/>
        <v>2.1251204269750329E-2</v>
      </c>
      <c r="AC62">
        <f t="shared" si="18"/>
        <v>47.056156785591362</v>
      </c>
      <c r="AD62">
        <f t="shared" si="19"/>
        <v>0.78426927975985605</v>
      </c>
    </row>
    <row r="63" spans="1:30">
      <c r="A63">
        <f t="shared" si="21"/>
        <v>0.59625212947189099</v>
      </c>
      <c r="B63">
        <f t="shared" si="22"/>
        <v>7.874015748031496E-2</v>
      </c>
      <c r="C63">
        <f t="shared" si="23"/>
        <v>0.56074766355140182</v>
      </c>
      <c r="E63">
        <f t="shared" si="24"/>
        <v>35</v>
      </c>
      <c r="F63">
        <v>5</v>
      </c>
      <c r="G63">
        <v>60</v>
      </c>
      <c r="I63">
        <f t="shared" si="3"/>
        <v>0</v>
      </c>
      <c r="J63" t="e">
        <f t="shared" si="4"/>
        <v>#DIV/0!</v>
      </c>
      <c r="L63" t="e">
        <f t="shared" si="5"/>
        <v>#DIV/0!</v>
      </c>
      <c r="M63" t="e">
        <f t="shared" si="6"/>
        <v>#DIV/0!</v>
      </c>
      <c r="O63">
        <f t="shared" si="7"/>
        <v>0.153839972914455</v>
      </c>
      <c r="P63">
        <f t="shared" si="8"/>
        <v>5.2106578771365042</v>
      </c>
      <c r="Q63">
        <f t="shared" si="20"/>
        <v>0.153839972914455</v>
      </c>
      <c r="R63">
        <f t="shared" si="20"/>
        <v>5.2106578771365042</v>
      </c>
      <c r="S63">
        <f t="shared" si="10"/>
        <v>5.3644978500509595</v>
      </c>
      <c r="T63">
        <f t="shared" si="11"/>
        <v>216.93400835708346</v>
      </c>
      <c r="U63">
        <f t="shared" si="12"/>
        <v>3.6155668059513908</v>
      </c>
      <c r="W63">
        <f t="shared" si="13"/>
        <v>6.0249741810609994</v>
      </c>
      <c r="Y63">
        <f t="shared" si="14"/>
        <v>8.8306143539661939</v>
      </c>
      <c r="Z63">
        <f t="shared" si="15"/>
        <v>8.8306143539661939</v>
      </c>
      <c r="AA63">
        <f t="shared" si="16"/>
        <v>309.07150238881678</v>
      </c>
      <c r="AB63">
        <f t="shared" si="17"/>
        <v>1.7896878229510735E-2</v>
      </c>
      <c r="AC63">
        <f t="shared" si="18"/>
        <v>55.875666536696215</v>
      </c>
      <c r="AD63">
        <f t="shared" si="19"/>
        <v>0.93126110894493697</v>
      </c>
    </row>
    <row r="64" spans="1:30">
      <c r="A64">
        <f t="shared" si="21"/>
        <v>0.51107325383304936</v>
      </c>
      <c r="B64">
        <f t="shared" si="22"/>
        <v>7.874015748031496E-2</v>
      </c>
      <c r="C64">
        <f t="shared" si="23"/>
        <v>0.60747663551401865</v>
      </c>
      <c r="E64">
        <f t="shared" si="24"/>
        <v>30</v>
      </c>
      <c r="F64">
        <v>5</v>
      </c>
      <c r="G64">
        <v>65</v>
      </c>
      <c r="I64">
        <f t="shared" si="3"/>
        <v>0</v>
      </c>
      <c r="J64" t="e">
        <f t="shared" si="4"/>
        <v>#DIV/0!</v>
      </c>
      <c r="L64" t="e">
        <f t="shared" si="5"/>
        <v>#DIV/0!</v>
      </c>
      <c r="M64" t="e">
        <f t="shared" si="6"/>
        <v>#DIV/0!</v>
      </c>
      <c r="O64">
        <f t="shared" si="7"/>
        <v>0.153839972914455</v>
      </c>
      <c r="P64">
        <f t="shared" si="8"/>
        <v>3.8308355202870423</v>
      </c>
      <c r="Q64">
        <f t="shared" si="20"/>
        <v>0.153839972914455</v>
      </c>
      <c r="R64">
        <f t="shared" si="20"/>
        <v>3.8308355202870423</v>
      </c>
      <c r="S64">
        <f t="shared" si="10"/>
        <v>3.9846754932014972</v>
      </c>
      <c r="T64">
        <f t="shared" si="11"/>
        <v>256.44804429293168</v>
      </c>
      <c r="U64">
        <f t="shared" si="12"/>
        <v>4.2741340715488612</v>
      </c>
      <c r="W64">
        <f t="shared" si="13"/>
        <v>4.3633871084990563</v>
      </c>
      <c r="Y64">
        <f t="shared" si="14"/>
        <v>8.2385350980552872</v>
      </c>
      <c r="Z64">
        <f t="shared" si="15"/>
        <v>8.2385350980552872</v>
      </c>
      <c r="AA64">
        <f t="shared" si="16"/>
        <v>247.15605294165863</v>
      </c>
      <c r="AB64">
        <f t="shared" si="17"/>
        <v>1.3018351985312199E-2</v>
      </c>
      <c r="AC64">
        <f t="shared" si="18"/>
        <v>76.814638375751258</v>
      </c>
      <c r="AD64">
        <f t="shared" si="19"/>
        <v>1.2802439729291877</v>
      </c>
    </row>
    <row r="65" spans="1:30">
      <c r="A65">
        <f t="shared" si="21"/>
        <v>0.42589437819420783</v>
      </c>
      <c r="B65">
        <f t="shared" si="22"/>
        <v>7.874015748031496E-2</v>
      </c>
      <c r="C65">
        <f t="shared" si="23"/>
        <v>0.65420560747663548</v>
      </c>
      <c r="E65">
        <f t="shared" si="24"/>
        <v>25</v>
      </c>
      <c r="F65">
        <v>5</v>
      </c>
      <c r="G65">
        <v>70</v>
      </c>
      <c r="I65">
        <f t="shared" si="3"/>
        <v>0</v>
      </c>
      <c r="J65" t="e">
        <f t="shared" si="4"/>
        <v>#DIV/0!</v>
      </c>
      <c r="L65" t="e">
        <f t="shared" si="5"/>
        <v>#DIV/0!</v>
      </c>
      <c r="M65" t="e">
        <f t="shared" si="6"/>
        <v>#DIV/0!</v>
      </c>
      <c r="O65">
        <f t="shared" si="7"/>
        <v>0.153839972914455</v>
      </c>
      <c r="P65">
        <f t="shared" si="8"/>
        <v>3.0064532239249906</v>
      </c>
      <c r="Q65">
        <f t="shared" si="20"/>
        <v>0.153839972914455</v>
      </c>
      <c r="R65">
        <f t="shared" si="20"/>
        <v>3.0064532239249906</v>
      </c>
      <c r="S65">
        <f t="shared" si="10"/>
        <v>3.1602931968394454</v>
      </c>
      <c r="T65">
        <f t="shared" si="11"/>
        <v>310.19686943833142</v>
      </c>
      <c r="U65">
        <f t="shared" si="12"/>
        <v>5.1699478239721905</v>
      </c>
      <c r="W65">
        <f t="shared" si="13"/>
        <v>3.1121112630298917</v>
      </c>
      <c r="Y65">
        <f t="shared" si="14"/>
        <v>9.5352996029300883</v>
      </c>
      <c r="Z65">
        <f t="shared" si="15"/>
        <v>9.5352996029300883</v>
      </c>
      <c r="AA65">
        <f t="shared" si="16"/>
        <v>238.3824900732522</v>
      </c>
      <c r="AB65">
        <f t="shared" si="17"/>
        <v>1.0574452814789132E-2</v>
      </c>
      <c r="AC65">
        <f t="shared" si="18"/>
        <v>94.567540989111805</v>
      </c>
      <c r="AD65">
        <f t="shared" si="19"/>
        <v>1.5761256831518635</v>
      </c>
    </row>
    <row r="66" spans="1:30">
      <c r="A66">
        <f t="shared" si="21"/>
        <v>0.34071550255536626</v>
      </c>
      <c r="B66">
        <f t="shared" si="22"/>
        <v>7.874015748031496E-2</v>
      </c>
      <c r="C66">
        <f t="shared" si="23"/>
        <v>0.7009345794392523</v>
      </c>
      <c r="E66">
        <f t="shared" si="24"/>
        <v>20</v>
      </c>
      <c r="F66">
        <v>5</v>
      </c>
      <c r="G66">
        <v>75</v>
      </c>
      <c r="I66">
        <f t="shared" si="3"/>
        <v>0</v>
      </c>
      <c r="J66" t="e">
        <f t="shared" si="4"/>
        <v>#DIV/0!</v>
      </c>
      <c r="L66" t="e">
        <f t="shared" si="5"/>
        <v>#DIV/0!</v>
      </c>
      <c r="M66" t="e">
        <f t="shared" si="6"/>
        <v>#DIV/0!</v>
      </c>
      <c r="O66">
        <f t="shared" si="7"/>
        <v>0.153839972914455</v>
      </c>
      <c r="P66">
        <f t="shared" si="8"/>
        <v>2.6248303338974774</v>
      </c>
      <c r="Q66">
        <f t="shared" si="20"/>
        <v>0.153839972914455</v>
      </c>
      <c r="R66">
        <f t="shared" si="20"/>
        <v>2.6248303338974774</v>
      </c>
      <c r="S66">
        <f t="shared" si="10"/>
        <v>2.7786703068119323</v>
      </c>
      <c r="T66">
        <f t="shared" si="11"/>
        <v>389.18580947382515</v>
      </c>
      <c r="U66">
        <f t="shared" si="12"/>
        <v>6.486430157897086</v>
      </c>
      <c r="W66">
        <f t="shared" si="13"/>
        <v>2.199221352789809</v>
      </c>
      <c r="Y66">
        <f t="shared" si="14"/>
        <v>19.834497105661587</v>
      </c>
      <c r="Z66">
        <f t="shared" si="15"/>
        <v>19.834497105661587</v>
      </c>
      <c r="AA66">
        <f t="shared" si="16"/>
        <v>396.68994211323172</v>
      </c>
      <c r="AB66">
        <f t="shared" si="17"/>
        <v>1.2417248552830794E-2</v>
      </c>
      <c r="AC66">
        <f t="shared" si="18"/>
        <v>80.533138701812277</v>
      </c>
      <c r="AD66">
        <f t="shared" si="19"/>
        <v>1.3422189783635379</v>
      </c>
    </row>
    <row r="67" spans="1:30">
      <c r="A67">
        <f t="shared" si="21"/>
        <v>0.25553662691652468</v>
      </c>
      <c r="B67">
        <f t="shared" si="22"/>
        <v>7.874015748031496E-2</v>
      </c>
      <c r="C67">
        <f t="shared" si="23"/>
        <v>0.74766355140186913</v>
      </c>
      <c r="E67">
        <f t="shared" si="24"/>
        <v>15</v>
      </c>
      <c r="F67">
        <v>5</v>
      </c>
      <c r="G67">
        <v>80</v>
      </c>
      <c r="I67">
        <f t="shared" si="3"/>
        <v>0</v>
      </c>
      <c r="J67" t="e">
        <f t="shared" si="4"/>
        <v>#DIV/0!</v>
      </c>
      <c r="L67" t="e">
        <f t="shared" si="5"/>
        <v>#DIV/0!</v>
      </c>
      <c r="M67" t="e">
        <f t="shared" si="6"/>
        <v>#DIV/0!</v>
      </c>
      <c r="O67">
        <f t="shared" si="7"/>
        <v>0.153839972914455</v>
      </c>
      <c r="P67">
        <f t="shared" si="8"/>
        <v>2.6568051313474461</v>
      </c>
      <c r="Q67">
        <f t="shared" si="20"/>
        <v>0.153839972914455</v>
      </c>
      <c r="R67">
        <f t="shared" si="20"/>
        <v>2.6568051313474461</v>
      </c>
      <c r="S67">
        <f t="shared" si="10"/>
        <v>2.810645104261901</v>
      </c>
      <c r="T67">
        <f t="shared" si="11"/>
        <v>518.75302678285072</v>
      </c>
      <c r="U67">
        <f t="shared" si="12"/>
        <v>8.645883779714179</v>
      </c>
      <c r="W67">
        <f t="shared" si="13"/>
        <v>1.5469796529599669</v>
      </c>
      <c r="Y67">
        <f t="shared" si="14"/>
        <v>31.676875309745924</v>
      </c>
      <c r="Z67">
        <f t="shared" si="15"/>
        <v>31.676875309745924</v>
      </c>
      <c r="AA67">
        <f t="shared" si="16"/>
        <v>475.15312964618886</v>
      </c>
      <c r="AB67">
        <f t="shared" si="17"/>
        <v>1.0784121180866042E-2</v>
      </c>
      <c r="AC67">
        <f t="shared" si="18"/>
        <v>92.728928322344103</v>
      </c>
      <c r="AD67">
        <f t="shared" si="19"/>
        <v>1.5454821387057351</v>
      </c>
    </row>
    <row r="68" spans="1:30">
      <c r="A68">
        <f t="shared" si="21"/>
        <v>0.17035775127768313</v>
      </c>
      <c r="B68">
        <f t="shared" si="22"/>
        <v>7.874015748031496E-2</v>
      </c>
      <c r="C68">
        <f t="shared" si="23"/>
        <v>0.79439252336448596</v>
      </c>
      <c r="E68">
        <f t="shared" si="24"/>
        <v>10</v>
      </c>
      <c r="F68">
        <v>5</v>
      </c>
      <c r="G68">
        <v>85</v>
      </c>
      <c r="I68">
        <f t="shared" ref="I68:I131" si="25">H68/60</f>
        <v>0</v>
      </c>
      <c r="J68" t="e">
        <f t="shared" ref="J68:J131" si="26">1/H68</f>
        <v>#DIV/0!</v>
      </c>
      <c r="L68" t="e">
        <f t="shared" ref="L68:L131" si="27">((J68-K$3*E68)/(K$3*E68))*100</f>
        <v>#DIV/0!</v>
      </c>
      <c r="M68" t="e">
        <f t="shared" ref="M68:M131" si="28">L68/E68</f>
        <v>#DIV/0!</v>
      </c>
      <c r="O68">
        <f t="shared" ref="O68:O131" si="29">1/(-0.217197441759404+0.000191379615261243*F68^2+167.816852655858/F68^2)</f>
        <v>0.153839972914455</v>
      </c>
      <c r="P68">
        <f t="shared" ref="P68:P131" si="30">EXP(-4.58869472660825+0.471406789315691*G68-0.00942567476051772*G68^2+0.0000550343640061453*G68^3)</f>
        <v>3.2490447035324075</v>
      </c>
      <c r="Q68">
        <f t="shared" si="20"/>
        <v>0.153839972914455</v>
      </c>
      <c r="R68">
        <f t="shared" si="20"/>
        <v>3.2490447035324075</v>
      </c>
      <c r="S68">
        <f t="shared" ref="S68:S131" si="31">Q68+R68</f>
        <v>3.4028846764468623</v>
      </c>
      <c r="T68">
        <f t="shared" ref="T68:T131" si="32">1/(((S68*K$3/100)+K$3)*E68)</f>
        <v>773.67280661776761</v>
      </c>
      <c r="U68">
        <f t="shared" ref="U68:U131" si="33">T68/60</f>
        <v>12.894546776962793</v>
      </c>
      <c r="W68">
        <f t="shared" ref="W68:W131" si="34">7.04026277575896*EXP(-EXP(-(F68-31.2597696494867)/12.6685895587668)-(F68-31.2597696494867)/12.6685895587668+1)+15.3829750076766*EXP(-EXP(-(G68-36.5947176188799)/13.1738646366629)-(G68-36.5947176188799)/13.1738646366629+1)+-0.936493937145338*EXP(-EXP(-(F68-31.2597696494867)/12.6685895587668)-(F68-31.2597696494867)/12.6685895587668+1)*EXP(-EXP(-(G68-36.5947176188799)/13.1738646366629)-(G68-36.5947176188799)/13.1738646366629+1)</f>
        <v>1.0874261092248239</v>
      </c>
      <c r="Y68">
        <f t="shared" ref="Y68:Y131" si="35">W68+(0.0635566682938822+0.0405819231287318*LN(E68)+-0.0520371252639255*(LN(E68))^2+0.0106381602099602*(LN(E68))^3)/(1+-1.45700051352569*LN(E68)+0.798911010088653*(LN(E68))^2+-0.195314109600566*(LN(E68))^3+0.0179571310856602*(LN(E68))^4)</f>
        <v>9.8987244791978277</v>
      </c>
      <c r="Z68">
        <f t="shared" ref="Z68:Z131" si="36">IF(E68&gt;=40,W68,Y68)</f>
        <v>9.8987244791978277</v>
      </c>
      <c r="AA68">
        <f t="shared" ref="AA68:AA131" si="37">Z68*E68</f>
        <v>98.98724479197827</v>
      </c>
      <c r="AB68">
        <f t="shared" ref="AB68:AB131" si="38">AA68*K$3*E68/100+K$3*E68</f>
        <v>2.4873405598997284E-3</v>
      </c>
      <c r="AC68">
        <f t="shared" ref="AC68:AC131" si="39">1/AB68</f>
        <v>402.03581934928638</v>
      </c>
      <c r="AD68">
        <f t="shared" ref="AD68:AD131" si="40">AC68/60</f>
        <v>6.7005969891547732</v>
      </c>
    </row>
    <row r="69" spans="1:30">
      <c r="A69">
        <f t="shared" si="21"/>
        <v>8.5178875638841564E-2</v>
      </c>
      <c r="B69">
        <f t="shared" si="22"/>
        <v>7.874015748031496E-2</v>
      </c>
      <c r="C69">
        <f t="shared" si="23"/>
        <v>0.84112149532710279</v>
      </c>
      <c r="E69">
        <f t="shared" si="24"/>
        <v>5</v>
      </c>
      <c r="F69">
        <v>5</v>
      </c>
      <c r="G69">
        <v>90</v>
      </c>
      <c r="I69">
        <f t="shared" si="25"/>
        <v>0</v>
      </c>
      <c r="J69" t="e">
        <f t="shared" si="26"/>
        <v>#DIV/0!</v>
      </c>
      <c r="L69" t="e">
        <f t="shared" si="27"/>
        <v>#DIV/0!</v>
      </c>
      <c r="M69" t="e">
        <f t="shared" si="28"/>
        <v>#DIV/0!</v>
      </c>
      <c r="O69">
        <f t="shared" si="29"/>
        <v>0.153839972914455</v>
      </c>
      <c r="P69">
        <f t="shared" si="30"/>
        <v>5.0028217942339879</v>
      </c>
      <c r="Q69">
        <f t="shared" si="20"/>
        <v>0.153839972914455</v>
      </c>
      <c r="R69">
        <f t="shared" si="20"/>
        <v>5.0028217942339879</v>
      </c>
      <c r="S69">
        <f t="shared" si="31"/>
        <v>5.1566617671484432</v>
      </c>
      <c r="T69">
        <f t="shared" si="32"/>
        <v>1521.5393614747186</v>
      </c>
      <c r="U69">
        <f t="shared" si="33"/>
        <v>25.358989357911977</v>
      </c>
      <c r="W69">
        <f t="shared" si="34"/>
        <v>0.76666599266674562</v>
      </c>
      <c r="Y69">
        <f t="shared" si="35"/>
        <v>2.0185222220141341</v>
      </c>
      <c r="Z69">
        <f t="shared" si="36"/>
        <v>2.0185222220141341</v>
      </c>
      <c r="AA69">
        <f t="shared" si="37"/>
        <v>10.092611110070671</v>
      </c>
      <c r="AB69">
        <f t="shared" si="38"/>
        <v>6.8807881943794172E-4</v>
      </c>
      <c r="AC69">
        <f t="shared" si="39"/>
        <v>1453.3218749806185</v>
      </c>
      <c r="AD69">
        <f t="shared" si="40"/>
        <v>24.222031249676977</v>
      </c>
    </row>
    <row r="70" spans="1:30">
      <c r="A70">
        <f t="shared" si="21"/>
        <v>1.4480408858603067</v>
      </c>
      <c r="B70">
        <f t="shared" si="22"/>
        <v>0.15748031496062992</v>
      </c>
      <c r="C70">
        <f t="shared" si="23"/>
        <v>4.6728971962616821E-2</v>
      </c>
      <c r="E70">
        <f t="shared" si="24"/>
        <v>85</v>
      </c>
      <c r="F70">
        <v>10</v>
      </c>
      <c r="G70">
        <v>5</v>
      </c>
      <c r="I70">
        <f t="shared" si="25"/>
        <v>0</v>
      </c>
      <c r="J70" t="e">
        <f t="shared" si="26"/>
        <v>#DIV/0!</v>
      </c>
      <c r="L70" t="e">
        <f t="shared" si="27"/>
        <v>#DIV/0!</v>
      </c>
      <c r="M70" t="e">
        <f t="shared" si="28"/>
        <v>#DIV/0!</v>
      </c>
      <c r="O70">
        <f t="shared" si="29"/>
        <v>0.67562589559378905</v>
      </c>
      <c r="P70">
        <f t="shared" si="30"/>
        <v>8.5398789433318037E-2</v>
      </c>
      <c r="Q70">
        <f t="shared" si="20"/>
        <v>0.67562589559378905</v>
      </c>
      <c r="R70">
        <f t="shared" si="20"/>
        <v>8.5398789433318037E-2</v>
      </c>
      <c r="S70">
        <f t="shared" si="31"/>
        <v>0.76102468502710707</v>
      </c>
      <c r="T70">
        <f t="shared" si="32"/>
        <v>93.406798266521832</v>
      </c>
      <c r="U70">
        <f t="shared" si="33"/>
        <v>1.5567799711086971</v>
      </c>
      <c r="W70">
        <f t="shared" si="34"/>
        <v>0.49154038409143275</v>
      </c>
      <c r="Y70">
        <f t="shared" si="35"/>
        <v>1.4014653828515113</v>
      </c>
      <c r="Z70">
        <f t="shared" si="36"/>
        <v>0.49154038409143275</v>
      </c>
      <c r="AA70">
        <f t="shared" si="37"/>
        <v>41.780932647771785</v>
      </c>
      <c r="AB70">
        <f t="shared" si="38"/>
        <v>1.5064224093825754E-2</v>
      </c>
      <c r="AC70">
        <f t="shared" si="39"/>
        <v>66.382443182710063</v>
      </c>
      <c r="AD70">
        <f t="shared" si="40"/>
        <v>1.1063740530451678</v>
      </c>
    </row>
    <row r="71" spans="1:30">
      <c r="A71">
        <f t="shared" si="21"/>
        <v>1.362862010221465</v>
      </c>
      <c r="B71">
        <f t="shared" si="22"/>
        <v>0.15748031496062992</v>
      </c>
      <c r="C71">
        <f t="shared" si="23"/>
        <v>9.3457943925233641E-2</v>
      </c>
      <c r="E71">
        <f t="shared" si="24"/>
        <v>80</v>
      </c>
      <c r="F71">
        <v>10</v>
      </c>
      <c r="G71">
        <v>10</v>
      </c>
      <c r="I71">
        <f t="shared" si="25"/>
        <v>0</v>
      </c>
      <c r="J71" t="e">
        <f t="shared" si="26"/>
        <v>#DIV/0!</v>
      </c>
      <c r="L71" t="e">
        <f t="shared" si="27"/>
        <v>#DIV/0!</v>
      </c>
      <c r="M71" t="e">
        <f t="shared" si="28"/>
        <v>#DIV/0!</v>
      </c>
      <c r="O71">
        <f t="shared" si="29"/>
        <v>0.67562589559378905</v>
      </c>
      <c r="P71">
        <f t="shared" si="30"/>
        <v>0.46665738314897487</v>
      </c>
      <c r="Q71">
        <f t="shared" si="20"/>
        <v>0.67562589559378905</v>
      </c>
      <c r="R71">
        <f t="shared" si="20"/>
        <v>0.46665738314897487</v>
      </c>
      <c r="S71">
        <f t="shared" si="31"/>
        <v>1.1422832787427639</v>
      </c>
      <c r="T71">
        <f t="shared" si="32"/>
        <v>98.870617469061202</v>
      </c>
      <c r="U71">
        <f t="shared" si="33"/>
        <v>1.6478436244843533</v>
      </c>
      <c r="W71">
        <f t="shared" si="34"/>
        <v>0.65237651221685677</v>
      </c>
      <c r="Y71">
        <f t="shared" si="35"/>
        <v>1.6137356636787505</v>
      </c>
      <c r="Z71">
        <f t="shared" si="36"/>
        <v>0.65237651221685677</v>
      </c>
      <c r="AA71">
        <f t="shared" si="37"/>
        <v>52.190120977348542</v>
      </c>
      <c r="AB71">
        <f t="shared" si="38"/>
        <v>1.5219012097734855E-2</v>
      </c>
      <c r="AC71">
        <f t="shared" si="39"/>
        <v>65.707287278445392</v>
      </c>
      <c r="AD71">
        <f t="shared" si="40"/>
        <v>1.0951214546407566</v>
      </c>
    </row>
    <row r="72" spans="1:30">
      <c r="A72">
        <f t="shared" si="21"/>
        <v>1.2776831345826234</v>
      </c>
      <c r="B72">
        <f t="shared" si="22"/>
        <v>0.15748031496062992</v>
      </c>
      <c r="C72">
        <f t="shared" si="23"/>
        <v>0.14018691588785046</v>
      </c>
      <c r="E72">
        <f t="shared" si="24"/>
        <v>75</v>
      </c>
      <c r="F72">
        <v>10</v>
      </c>
      <c r="G72">
        <v>15</v>
      </c>
      <c r="I72">
        <f t="shared" si="25"/>
        <v>0</v>
      </c>
      <c r="J72" t="e">
        <f t="shared" si="26"/>
        <v>#DIV/0!</v>
      </c>
      <c r="L72" t="e">
        <f t="shared" si="27"/>
        <v>#DIV/0!</v>
      </c>
      <c r="M72" t="e">
        <f t="shared" si="28"/>
        <v>#DIV/0!</v>
      </c>
      <c r="O72">
        <f t="shared" si="29"/>
        <v>0.67562589559378905</v>
      </c>
      <c r="P72">
        <f t="shared" si="30"/>
        <v>1.7287027479173662</v>
      </c>
      <c r="Q72">
        <f t="shared" si="20"/>
        <v>0.67562589559378905</v>
      </c>
      <c r="R72">
        <f t="shared" si="20"/>
        <v>1.7287027479173662</v>
      </c>
      <c r="S72">
        <f t="shared" si="31"/>
        <v>2.4043286435111551</v>
      </c>
      <c r="T72">
        <f t="shared" si="32"/>
        <v>104.16226352891147</v>
      </c>
      <c r="U72">
        <f t="shared" si="33"/>
        <v>1.7360377254818578</v>
      </c>
      <c r="W72">
        <f t="shared" si="34"/>
        <v>1.7264924857896762</v>
      </c>
      <c r="Y72">
        <f t="shared" si="35"/>
        <v>2.7482308060225655</v>
      </c>
      <c r="Z72">
        <f t="shared" si="36"/>
        <v>1.7264924857896762</v>
      </c>
      <c r="AA72">
        <f t="shared" si="37"/>
        <v>129.48693643422573</v>
      </c>
      <c r="AB72">
        <f t="shared" si="38"/>
        <v>2.1514400290708662E-2</v>
      </c>
      <c r="AC72">
        <f t="shared" si="39"/>
        <v>46.480496155492006</v>
      </c>
      <c r="AD72">
        <f t="shared" si="40"/>
        <v>0.7746749359248668</v>
      </c>
    </row>
    <row r="73" spans="1:30">
      <c r="A73">
        <f t="shared" si="21"/>
        <v>1.192504258943782</v>
      </c>
      <c r="B73">
        <f t="shared" si="22"/>
        <v>0.15748031496062992</v>
      </c>
      <c r="C73">
        <f t="shared" si="23"/>
        <v>0.18691588785046728</v>
      </c>
      <c r="E73">
        <f t="shared" si="24"/>
        <v>70</v>
      </c>
      <c r="F73">
        <v>10</v>
      </c>
      <c r="G73">
        <v>20</v>
      </c>
      <c r="I73">
        <f t="shared" si="25"/>
        <v>0</v>
      </c>
      <c r="J73" t="e">
        <f t="shared" si="26"/>
        <v>#DIV/0!</v>
      </c>
      <c r="L73" t="e">
        <f t="shared" si="27"/>
        <v>#DIV/0!</v>
      </c>
      <c r="M73" t="e">
        <f t="shared" si="28"/>
        <v>#DIV/0!</v>
      </c>
      <c r="O73">
        <f t="shared" si="29"/>
        <v>0.67562589559378905</v>
      </c>
      <c r="P73">
        <f t="shared" si="30"/>
        <v>4.5242239855896553</v>
      </c>
      <c r="Q73">
        <f t="shared" si="20"/>
        <v>0.67562589559378905</v>
      </c>
      <c r="R73">
        <f t="shared" si="20"/>
        <v>4.5242239855896553</v>
      </c>
      <c r="S73">
        <f t="shared" si="31"/>
        <v>5.1998498811834448</v>
      </c>
      <c r="T73">
        <f t="shared" si="32"/>
        <v>108.63676556078049</v>
      </c>
      <c r="U73">
        <f t="shared" si="33"/>
        <v>1.8106127593463415</v>
      </c>
      <c r="W73">
        <f t="shared" si="34"/>
        <v>4.8092163672520067</v>
      </c>
      <c r="Y73">
        <f t="shared" si="35"/>
        <v>5.9029013271581778</v>
      </c>
      <c r="Z73">
        <f t="shared" si="36"/>
        <v>4.8092163672520067</v>
      </c>
      <c r="AA73">
        <f t="shared" si="37"/>
        <v>336.64514570764049</v>
      </c>
      <c r="AB73">
        <f t="shared" si="38"/>
        <v>3.8206450249418544E-2</v>
      </c>
      <c r="AC73">
        <f t="shared" si="39"/>
        <v>26.173590937441741</v>
      </c>
      <c r="AD73">
        <f t="shared" si="40"/>
        <v>0.43622651562402903</v>
      </c>
    </row>
    <row r="74" spans="1:30">
      <c r="A74">
        <f t="shared" si="21"/>
        <v>1.1073253833049403</v>
      </c>
      <c r="B74">
        <f t="shared" si="22"/>
        <v>0.15748031496062992</v>
      </c>
      <c r="C74">
        <f t="shared" si="23"/>
        <v>0.23364485981308411</v>
      </c>
      <c r="E74">
        <f t="shared" si="24"/>
        <v>65</v>
      </c>
      <c r="F74">
        <v>10</v>
      </c>
      <c r="G74">
        <v>25</v>
      </c>
      <c r="I74">
        <f t="shared" si="25"/>
        <v>0</v>
      </c>
      <c r="J74" t="e">
        <f t="shared" si="26"/>
        <v>#DIV/0!</v>
      </c>
      <c r="L74" t="e">
        <f t="shared" si="27"/>
        <v>#DIV/0!</v>
      </c>
      <c r="M74" t="e">
        <f t="shared" si="28"/>
        <v>#DIV/0!</v>
      </c>
      <c r="O74">
        <f t="shared" si="29"/>
        <v>0.67562589559378905</v>
      </c>
      <c r="P74">
        <f t="shared" si="30"/>
        <v>8.7175672905445776</v>
      </c>
      <c r="Q74">
        <f t="shared" si="20"/>
        <v>0.67562589559378905</v>
      </c>
      <c r="R74">
        <f t="shared" si="20"/>
        <v>8.7175672905445776</v>
      </c>
      <c r="S74">
        <f t="shared" si="31"/>
        <v>9.3931931861383671</v>
      </c>
      <c r="T74">
        <f t="shared" si="32"/>
        <v>112.50875807921715</v>
      </c>
      <c r="U74">
        <f t="shared" si="33"/>
        <v>1.8751459679869524</v>
      </c>
      <c r="W74">
        <f t="shared" si="34"/>
        <v>9.4907617482988869</v>
      </c>
      <c r="Y74">
        <f t="shared" si="35"/>
        <v>10.671718341247589</v>
      </c>
      <c r="Z74">
        <f t="shared" si="36"/>
        <v>9.4907617482988869</v>
      </c>
      <c r="AA74">
        <f t="shared" si="37"/>
        <v>616.8995136394276</v>
      </c>
      <c r="AB74">
        <f t="shared" si="38"/>
        <v>5.8248085483203489E-2</v>
      </c>
      <c r="AC74">
        <f t="shared" si="39"/>
        <v>17.167946237277818</v>
      </c>
      <c r="AD74">
        <f t="shared" si="40"/>
        <v>0.28613243728796361</v>
      </c>
    </row>
    <row r="75" spans="1:30">
      <c r="A75">
        <f t="shared" si="21"/>
        <v>1.0221465076660987</v>
      </c>
      <c r="B75">
        <f t="shared" si="22"/>
        <v>0.15748031496062992</v>
      </c>
      <c r="C75">
        <f t="shared" si="23"/>
        <v>0.28037383177570091</v>
      </c>
      <c r="E75">
        <f t="shared" si="24"/>
        <v>60</v>
      </c>
      <c r="F75">
        <v>10</v>
      </c>
      <c r="G75">
        <v>30</v>
      </c>
      <c r="I75">
        <f t="shared" si="25"/>
        <v>0</v>
      </c>
      <c r="J75" t="e">
        <f t="shared" si="26"/>
        <v>#DIV/0!</v>
      </c>
      <c r="L75" t="e">
        <f t="shared" si="27"/>
        <v>#DIV/0!</v>
      </c>
      <c r="M75" t="e">
        <f t="shared" si="28"/>
        <v>#DIV/0!</v>
      </c>
      <c r="O75">
        <f t="shared" si="29"/>
        <v>0.67562589559378905</v>
      </c>
      <c r="P75">
        <f t="shared" si="30"/>
        <v>12.888423386618358</v>
      </c>
      <c r="Q75">
        <f t="shared" si="20"/>
        <v>0.67562589559378905</v>
      </c>
      <c r="R75">
        <f t="shared" si="20"/>
        <v>12.888423386618358</v>
      </c>
      <c r="S75">
        <f t="shared" si="31"/>
        <v>13.564049282212148</v>
      </c>
      <c r="T75">
        <f t="shared" si="32"/>
        <v>117.40804786028151</v>
      </c>
      <c r="U75">
        <f t="shared" si="33"/>
        <v>1.9568007976713586</v>
      </c>
      <c r="W75">
        <f t="shared" si="34"/>
        <v>13.680571590925553</v>
      </c>
      <c r="Y75">
        <f t="shared" si="35"/>
        <v>14.969701237292671</v>
      </c>
      <c r="Z75">
        <f t="shared" si="36"/>
        <v>13.680571590925553</v>
      </c>
      <c r="AA75">
        <f t="shared" si="37"/>
        <v>820.83429545553315</v>
      </c>
      <c r="AB75">
        <f t="shared" si="38"/>
        <v>6.9062572159164989E-2</v>
      </c>
      <c r="AC75">
        <f t="shared" si="39"/>
        <v>14.479622880181047</v>
      </c>
      <c r="AD75">
        <f t="shared" si="40"/>
        <v>0.24132704800301746</v>
      </c>
    </row>
    <row r="76" spans="1:30">
      <c r="A76">
        <f t="shared" si="21"/>
        <v>0.93696763202725719</v>
      </c>
      <c r="B76">
        <f t="shared" si="22"/>
        <v>0.15748031496062992</v>
      </c>
      <c r="C76">
        <f t="shared" si="23"/>
        <v>0.32710280373831774</v>
      </c>
      <c r="E76">
        <f t="shared" si="24"/>
        <v>55</v>
      </c>
      <c r="F76">
        <v>10</v>
      </c>
      <c r="G76">
        <v>35</v>
      </c>
      <c r="I76">
        <f t="shared" si="25"/>
        <v>0</v>
      </c>
      <c r="J76" t="e">
        <f t="shared" si="26"/>
        <v>#DIV/0!</v>
      </c>
      <c r="L76" t="e">
        <f t="shared" si="27"/>
        <v>#DIV/0!</v>
      </c>
      <c r="M76" t="e">
        <f t="shared" si="28"/>
        <v>#DIV/0!</v>
      </c>
      <c r="O76">
        <f t="shared" si="29"/>
        <v>0.67562589559378905</v>
      </c>
      <c r="P76">
        <f t="shared" si="30"/>
        <v>15.236436151275491</v>
      </c>
      <c r="Q76">
        <f t="shared" si="20"/>
        <v>0.67562589559378905</v>
      </c>
      <c r="R76">
        <f t="shared" si="20"/>
        <v>15.236436151275491</v>
      </c>
      <c r="S76">
        <f t="shared" si="31"/>
        <v>15.912062046869281</v>
      </c>
      <c r="T76">
        <f t="shared" si="32"/>
        <v>125.48697942732707</v>
      </c>
      <c r="U76">
        <f t="shared" si="33"/>
        <v>2.0914496571221179</v>
      </c>
      <c r="W76">
        <f t="shared" si="34"/>
        <v>15.686064523732982</v>
      </c>
      <c r="Y76">
        <f t="shared" si="35"/>
        <v>17.112905278573798</v>
      </c>
      <c r="Z76">
        <f t="shared" si="36"/>
        <v>15.686064523732982</v>
      </c>
      <c r="AA76">
        <f t="shared" si="37"/>
        <v>862.73354880531406</v>
      </c>
      <c r="AB76">
        <f t="shared" si="38"/>
        <v>6.618793148036535E-2</v>
      </c>
      <c r="AC76">
        <f t="shared" si="39"/>
        <v>15.108494519074826</v>
      </c>
      <c r="AD76">
        <f t="shared" si="40"/>
        <v>0.25180824198458046</v>
      </c>
    </row>
    <row r="77" spans="1:30">
      <c r="A77">
        <f t="shared" si="21"/>
        <v>0.85178875638841567</v>
      </c>
      <c r="B77">
        <f t="shared" si="22"/>
        <v>0.15748031496062992</v>
      </c>
      <c r="C77">
        <f t="shared" si="23"/>
        <v>0.37383177570093457</v>
      </c>
      <c r="E77">
        <f t="shared" si="24"/>
        <v>50</v>
      </c>
      <c r="F77">
        <v>10</v>
      </c>
      <c r="G77">
        <v>40</v>
      </c>
      <c r="I77">
        <f t="shared" si="25"/>
        <v>0</v>
      </c>
      <c r="J77" t="e">
        <f t="shared" si="26"/>
        <v>#DIV/0!</v>
      </c>
      <c r="L77" t="e">
        <f t="shared" si="27"/>
        <v>#DIV/0!</v>
      </c>
      <c r="M77" t="e">
        <f t="shared" si="28"/>
        <v>#DIV/0!</v>
      </c>
      <c r="O77">
        <f t="shared" si="29"/>
        <v>0.67562589559378905</v>
      </c>
      <c r="P77">
        <f t="shared" si="30"/>
        <v>15.009698000922032</v>
      </c>
      <c r="Q77">
        <f t="shared" si="20"/>
        <v>0.67562589559378905</v>
      </c>
      <c r="R77">
        <f t="shared" si="20"/>
        <v>15.009698000922032</v>
      </c>
      <c r="S77">
        <f t="shared" si="31"/>
        <v>15.685323896515822</v>
      </c>
      <c r="T77">
        <f t="shared" si="32"/>
        <v>138.30622123090137</v>
      </c>
      <c r="U77">
        <f t="shared" si="33"/>
        <v>2.3051036871816897</v>
      </c>
      <c r="W77">
        <f t="shared" si="34"/>
        <v>15.339296032416312</v>
      </c>
      <c r="Y77">
        <f t="shared" si="35"/>
        <v>16.947490211437405</v>
      </c>
      <c r="Z77">
        <f t="shared" si="36"/>
        <v>15.339296032416312</v>
      </c>
      <c r="AA77">
        <f t="shared" si="37"/>
        <v>766.96480162081559</v>
      </c>
      <c r="AB77">
        <f t="shared" si="38"/>
        <v>5.4185300101300973E-2</v>
      </c>
      <c r="AC77">
        <f t="shared" si="39"/>
        <v>18.455189841718536</v>
      </c>
      <c r="AD77">
        <f t="shared" si="40"/>
        <v>0.30758649736197557</v>
      </c>
    </row>
    <row r="78" spans="1:30">
      <c r="A78">
        <f t="shared" si="21"/>
        <v>0.76660988074957404</v>
      </c>
      <c r="B78">
        <f t="shared" si="22"/>
        <v>0.15748031496062992</v>
      </c>
      <c r="C78">
        <f t="shared" si="23"/>
        <v>0.42056074766355139</v>
      </c>
      <c r="E78">
        <f t="shared" si="24"/>
        <v>45</v>
      </c>
      <c r="F78">
        <v>10</v>
      </c>
      <c r="G78">
        <v>45</v>
      </c>
      <c r="I78">
        <f t="shared" si="25"/>
        <v>0</v>
      </c>
      <c r="J78" t="e">
        <f t="shared" si="26"/>
        <v>#DIV/0!</v>
      </c>
      <c r="L78" t="e">
        <f t="shared" si="27"/>
        <v>#DIV/0!</v>
      </c>
      <c r="M78" t="e">
        <f t="shared" si="28"/>
        <v>#DIV/0!</v>
      </c>
      <c r="O78">
        <f t="shared" si="29"/>
        <v>0.67562589559378905</v>
      </c>
      <c r="P78">
        <f t="shared" si="30"/>
        <v>12.840777156141884</v>
      </c>
      <c r="Q78">
        <f t="shared" si="20"/>
        <v>0.67562589559378905</v>
      </c>
      <c r="R78">
        <f t="shared" si="20"/>
        <v>12.840777156141884</v>
      </c>
      <c r="S78">
        <f t="shared" si="31"/>
        <v>13.516403051735674</v>
      </c>
      <c r="T78">
        <f t="shared" si="32"/>
        <v>156.60977004068272</v>
      </c>
      <c r="U78">
        <f t="shared" si="33"/>
        <v>2.6101628340113785</v>
      </c>
      <c r="W78">
        <f t="shared" si="34"/>
        <v>13.454804923324891</v>
      </c>
      <c r="Y78">
        <f t="shared" si="35"/>
        <v>15.312642522452418</v>
      </c>
      <c r="Z78">
        <f t="shared" si="36"/>
        <v>13.454804923324891</v>
      </c>
      <c r="AA78">
        <f t="shared" si="37"/>
        <v>605.46622154962006</v>
      </c>
      <c r="AB78">
        <f t="shared" si="38"/>
        <v>3.9682474962166127E-2</v>
      </c>
      <c r="AC78">
        <f t="shared" si="39"/>
        <v>25.200041100093056</v>
      </c>
      <c r="AD78">
        <f t="shared" si="40"/>
        <v>0.42000068500155091</v>
      </c>
    </row>
    <row r="79" spans="1:30">
      <c r="A79">
        <f t="shared" si="21"/>
        <v>0.68143100511073251</v>
      </c>
      <c r="B79">
        <f t="shared" si="22"/>
        <v>0.15748031496062992</v>
      </c>
      <c r="C79">
        <f t="shared" si="23"/>
        <v>0.46728971962616822</v>
      </c>
      <c r="E79">
        <f t="shared" si="24"/>
        <v>40</v>
      </c>
      <c r="F79">
        <v>10</v>
      </c>
      <c r="G79">
        <v>50</v>
      </c>
      <c r="I79">
        <f t="shared" si="25"/>
        <v>0</v>
      </c>
      <c r="J79" t="e">
        <f t="shared" si="26"/>
        <v>#DIV/0!</v>
      </c>
      <c r="L79" t="e">
        <f t="shared" si="27"/>
        <v>#DIV/0!</v>
      </c>
      <c r="M79" t="e">
        <f t="shared" si="28"/>
        <v>#DIV/0!</v>
      </c>
      <c r="O79">
        <f t="shared" si="29"/>
        <v>0.67562589559378905</v>
      </c>
      <c r="P79">
        <f t="shared" si="30"/>
        <v>9.9418521732791447</v>
      </c>
      <c r="Q79">
        <f t="shared" si="20"/>
        <v>0.67562589559378905</v>
      </c>
      <c r="R79">
        <f t="shared" si="20"/>
        <v>9.9418521732791447</v>
      </c>
      <c r="S79">
        <f t="shared" si="31"/>
        <v>10.617478068872934</v>
      </c>
      <c r="T79">
        <f t="shared" si="32"/>
        <v>180.80325414350477</v>
      </c>
      <c r="U79">
        <f t="shared" si="33"/>
        <v>3.0133875690584131</v>
      </c>
      <c r="W79">
        <f t="shared" si="34"/>
        <v>10.969784321865472</v>
      </c>
      <c r="Y79">
        <f t="shared" si="35"/>
        <v>13.192684790295864</v>
      </c>
      <c r="Z79">
        <f t="shared" si="36"/>
        <v>10.969784321865472</v>
      </c>
      <c r="AA79">
        <f t="shared" si="37"/>
        <v>438.7913728746189</v>
      </c>
      <c r="AB79">
        <f t="shared" si="38"/>
        <v>2.6939568643730944E-2</v>
      </c>
      <c r="AC79">
        <f t="shared" si="39"/>
        <v>37.120119227770488</v>
      </c>
      <c r="AD79">
        <f t="shared" si="40"/>
        <v>0.61866865379617475</v>
      </c>
    </row>
    <row r="80" spans="1:30">
      <c r="A80">
        <f t="shared" si="21"/>
        <v>0.59625212947189099</v>
      </c>
      <c r="B80">
        <f t="shared" si="22"/>
        <v>0.15748031496062992</v>
      </c>
      <c r="C80">
        <f t="shared" si="23"/>
        <v>0.51401869158878499</v>
      </c>
      <c r="E80">
        <f t="shared" si="24"/>
        <v>35</v>
      </c>
      <c r="F80">
        <v>10</v>
      </c>
      <c r="G80">
        <v>55</v>
      </c>
      <c r="I80">
        <f t="shared" si="25"/>
        <v>0</v>
      </c>
      <c r="J80" t="e">
        <f t="shared" si="26"/>
        <v>#DIV/0!</v>
      </c>
      <c r="L80" t="e">
        <f t="shared" si="27"/>
        <v>#DIV/0!</v>
      </c>
      <c r="M80" t="e">
        <f t="shared" si="28"/>
        <v>#DIV/0!</v>
      </c>
      <c r="O80">
        <f t="shared" si="29"/>
        <v>0.67562589559378905</v>
      </c>
      <c r="P80">
        <f t="shared" si="30"/>
        <v>7.2598186320334319</v>
      </c>
      <c r="Q80">
        <f t="shared" si="20"/>
        <v>0.67562589559378905</v>
      </c>
      <c r="R80">
        <f t="shared" si="20"/>
        <v>7.2598186320334319</v>
      </c>
      <c r="S80">
        <f t="shared" si="31"/>
        <v>7.9354445276272205</v>
      </c>
      <c r="T80">
        <f t="shared" si="32"/>
        <v>211.76679224489902</v>
      </c>
      <c r="U80">
        <f t="shared" si="33"/>
        <v>3.5294465374149837</v>
      </c>
      <c r="W80">
        <f t="shared" si="34"/>
        <v>8.5257011290678051</v>
      </c>
      <c r="Y80">
        <f t="shared" si="35"/>
        <v>11.331341301973</v>
      </c>
      <c r="Z80">
        <f t="shared" si="36"/>
        <v>11.331341301973</v>
      </c>
      <c r="AA80">
        <f t="shared" si="37"/>
        <v>396.59694556905498</v>
      </c>
      <c r="AB80">
        <f t="shared" si="38"/>
        <v>2.1726116368646155E-2</v>
      </c>
      <c r="AC80">
        <f t="shared" si="39"/>
        <v>46.027554259220523</v>
      </c>
      <c r="AD80">
        <f t="shared" si="40"/>
        <v>0.767125904320342</v>
      </c>
    </row>
    <row r="81" spans="1:30">
      <c r="A81">
        <f t="shared" si="21"/>
        <v>0.51107325383304936</v>
      </c>
      <c r="B81">
        <f t="shared" si="22"/>
        <v>0.15748031496062992</v>
      </c>
      <c r="C81">
        <f t="shared" si="23"/>
        <v>0.56074766355140182</v>
      </c>
      <c r="E81">
        <f t="shared" si="24"/>
        <v>30</v>
      </c>
      <c r="F81">
        <v>10</v>
      </c>
      <c r="G81">
        <v>60</v>
      </c>
      <c r="I81">
        <f t="shared" si="25"/>
        <v>0</v>
      </c>
      <c r="J81" t="e">
        <f t="shared" si="26"/>
        <v>#DIV/0!</v>
      </c>
      <c r="L81" t="e">
        <f t="shared" si="27"/>
        <v>#DIV/0!</v>
      </c>
      <c r="M81" t="e">
        <f t="shared" si="28"/>
        <v>#DIV/0!</v>
      </c>
      <c r="O81">
        <f t="shared" si="29"/>
        <v>0.67562589559378905</v>
      </c>
      <c r="P81">
        <f t="shared" si="30"/>
        <v>5.2106578771365042</v>
      </c>
      <c r="Q81">
        <f t="shared" si="20"/>
        <v>0.67562589559378905</v>
      </c>
      <c r="R81">
        <f t="shared" si="20"/>
        <v>5.2106578771365042</v>
      </c>
      <c r="S81">
        <f t="shared" si="31"/>
        <v>5.8862837727302928</v>
      </c>
      <c r="T81">
        <f t="shared" si="32"/>
        <v>251.84250231977956</v>
      </c>
      <c r="U81">
        <f t="shared" si="33"/>
        <v>4.1973750386629929</v>
      </c>
      <c r="W81">
        <f t="shared" si="34"/>
        <v>6.4328900400772682</v>
      </c>
      <c r="Y81">
        <f t="shared" si="35"/>
        <v>10.308038029633499</v>
      </c>
      <c r="Z81">
        <f t="shared" si="36"/>
        <v>10.308038029633499</v>
      </c>
      <c r="AA81">
        <f t="shared" si="37"/>
        <v>309.24114088900495</v>
      </c>
      <c r="AB81">
        <f t="shared" si="38"/>
        <v>1.5346542783337686E-2</v>
      </c>
      <c r="AC81">
        <f t="shared" si="39"/>
        <v>65.161255803211745</v>
      </c>
      <c r="AD81">
        <f t="shared" si="40"/>
        <v>1.0860209300535291</v>
      </c>
    </row>
    <row r="82" spans="1:30">
      <c r="A82">
        <f t="shared" si="21"/>
        <v>0.42589437819420783</v>
      </c>
      <c r="B82">
        <f t="shared" si="22"/>
        <v>0.15748031496062992</v>
      </c>
      <c r="C82">
        <f t="shared" si="23"/>
        <v>0.60747663551401865</v>
      </c>
      <c r="E82">
        <f t="shared" si="24"/>
        <v>25</v>
      </c>
      <c r="F82">
        <v>10</v>
      </c>
      <c r="G82">
        <v>65</v>
      </c>
      <c r="I82">
        <f t="shared" si="25"/>
        <v>0</v>
      </c>
      <c r="J82" t="e">
        <f t="shared" si="26"/>
        <v>#DIV/0!</v>
      </c>
      <c r="L82" t="e">
        <f t="shared" si="27"/>
        <v>#DIV/0!</v>
      </c>
      <c r="M82" t="e">
        <f t="shared" si="28"/>
        <v>#DIV/0!</v>
      </c>
      <c r="O82">
        <f t="shared" si="29"/>
        <v>0.67562589559378905</v>
      </c>
      <c r="P82">
        <f t="shared" si="30"/>
        <v>3.8308355202870423</v>
      </c>
      <c r="Q82">
        <f t="shared" si="20"/>
        <v>0.67562589559378905</v>
      </c>
      <c r="R82">
        <f t="shared" si="20"/>
        <v>3.8308355202870423</v>
      </c>
      <c r="S82">
        <f t="shared" si="31"/>
        <v>4.5064614158808318</v>
      </c>
      <c r="T82">
        <f t="shared" si="32"/>
        <v>306.20116274587855</v>
      </c>
      <c r="U82">
        <f t="shared" si="33"/>
        <v>5.1033527124313087</v>
      </c>
      <c r="W82">
        <f t="shared" si="34"/>
        <v>4.7774860717224827</v>
      </c>
      <c r="Y82">
        <f t="shared" si="35"/>
        <v>11.200674411622678</v>
      </c>
      <c r="Z82">
        <f t="shared" si="36"/>
        <v>11.200674411622678</v>
      </c>
      <c r="AA82">
        <f t="shared" si="37"/>
        <v>280.01686029056697</v>
      </c>
      <c r="AB82">
        <f t="shared" si="38"/>
        <v>1.187552688408022E-2</v>
      </c>
      <c r="AC82">
        <f t="shared" si="39"/>
        <v>84.206790129080801</v>
      </c>
      <c r="AD82">
        <f t="shared" si="40"/>
        <v>1.4034465021513467</v>
      </c>
    </row>
    <row r="83" spans="1:30">
      <c r="A83">
        <f t="shared" si="21"/>
        <v>0.34071550255536626</v>
      </c>
      <c r="B83">
        <f t="shared" si="22"/>
        <v>0.15748031496062992</v>
      </c>
      <c r="C83">
        <f t="shared" si="23"/>
        <v>0.65420560747663548</v>
      </c>
      <c r="E83">
        <f t="shared" si="24"/>
        <v>20</v>
      </c>
      <c r="F83">
        <v>10</v>
      </c>
      <c r="G83">
        <v>70</v>
      </c>
      <c r="I83">
        <f t="shared" si="25"/>
        <v>0</v>
      </c>
      <c r="J83" t="e">
        <f t="shared" si="26"/>
        <v>#DIV/0!</v>
      </c>
      <c r="L83" t="e">
        <f t="shared" si="27"/>
        <v>#DIV/0!</v>
      </c>
      <c r="M83" t="e">
        <f t="shared" si="28"/>
        <v>#DIV/0!</v>
      </c>
      <c r="O83">
        <f t="shared" si="29"/>
        <v>0.67562589559378905</v>
      </c>
      <c r="P83">
        <f t="shared" si="30"/>
        <v>3.0064532239249906</v>
      </c>
      <c r="Q83">
        <f t="shared" si="20"/>
        <v>0.67562589559378905</v>
      </c>
      <c r="R83">
        <f t="shared" si="20"/>
        <v>3.0064532239249906</v>
      </c>
      <c r="S83">
        <f t="shared" si="31"/>
        <v>3.6820791195187796</v>
      </c>
      <c r="T83">
        <f t="shared" si="32"/>
        <v>385.79473270294164</v>
      </c>
      <c r="U83">
        <f t="shared" si="33"/>
        <v>6.4299122117156937</v>
      </c>
      <c r="W83">
        <f t="shared" si="34"/>
        <v>3.5308664787436004</v>
      </c>
      <c r="Y83">
        <f t="shared" si="35"/>
        <v>21.166142231615378</v>
      </c>
      <c r="Z83">
        <f t="shared" si="36"/>
        <v>21.166142231615378</v>
      </c>
      <c r="AA83">
        <f t="shared" si="37"/>
        <v>423.32284463230758</v>
      </c>
      <c r="AB83">
        <f t="shared" si="38"/>
        <v>1.308307111580769E-2</v>
      </c>
      <c r="AC83">
        <f t="shared" si="39"/>
        <v>76.434652930361636</v>
      </c>
      <c r="AD83">
        <f t="shared" si="40"/>
        <v>1.2739108821726939</v>
      </c>
    </row>
    <row r="84" spans="1:30">
      <c r="A84">
        <f t="shared" si="21"/>
        <v>0.25553662691652468</v>
      </c>
      <c r="B84">
        <f t="shared" si="22"/>
        <v>0.15748031496062992</v>
      </c>
      <c r="C84">
        <f t="shared" si="23"/>
        <v>0.7009345794392523</v>
      </c>
      <c r="E84">
        <f t="shared" si="24"/>
        <v>15</v>
      </c>
      <c r="F84">
        <v>10</v>
      </c>
      <c r="G84">
        <v>75</v>
      </c>
      <c r="I84">
        <f t="shared" si="25"/>
        <v>0</v>
      </c>
      <c r="J84" t="e">
        <f t="shared" si="26"/>
        <v>#DIV/0!</v>
      </c>
      <c r="L84" t="e">
        <f t="shared" si="27"/>
        <v>#DIV/0!</v>
      </c>
      <c r="M84" t="e">
        <f t="shared" si="28"/>
        <v>#DIV/0!</v>
      </c>
      <c r="O84">
        <f t="shared" si="29"/>
        <v>0.67562589559378905</v>
      </c>
      <c r="P84">
        <f t="shared" si="30"/>
        <v>2.6248303338974774</v>
      </c>
      <c r="Q84">
        <f t="shared" ref="Q84:R99" si="41">IF(F84=0,0,O84)</f>
        <v>0.67562589559378905</v>
      </c>
      <c r="R84">
        <f t="shared" si="41"/>
        <v>2.6248303338974774</v>
      </c>
      <c r="S84">
        <f t="shared" si="31"/>
        <v>3.3004562294912665</v>
      </c>
      <c r="T84">
        <f t="shared" si="32"/>
        <v>516.29329898455171</v>
      </c>
      <c r="U84">
        <f t="shared" si="33"/>
        <v>8.6048883164091947</v>
      </c>
      <c r="W84">
        <f t="shared" si="34"/>
        <v>2.621373617949728</v>
      </c>
      <c r="Y84">
        <f t="shared" si="35"/>
        <v>32.751269274735684</v>
      </c>
      <c r="Z84">
        <f t="shared" si="36"/>
        <v>32.751269274735684</v>
      </c>
      <c r="AA84">
        <f t="shared" si="37"/>
        <v>491.26903912103523</v>
      </c>
      <c r="AB84">
        <f t="shared" si="38"/>
        <v>1.108629448351941E-2</v>
      </c>
      <c r="AC84">
        <f t="shared" si="39"/>
        <v>90.201464654089179</v>
      </c>
      <c r="AD84">
        <f t="shared" si="40"/>
        <v>1.5033577442348196</v>
      </c>
    </row>
    <row r="85" spans="1:30">
      <c r="A85">
        <f t="shared" si="21"/>
        <v>0.17035775127768313</v>
      </c>
      <c r="B85">
        <f t="shared" si="22"/>
        <v>0.15748031496062992</v>
      </c>
      <c r="C85">
        <f t="shared" si="23"/>
        <v>0.74766355140186913</v>
      </c>
      <c r="E85">
        <f t="shared" si="24"/>
        <v>10</v>
      </c>
      <c r="F85">
        <v>10</v>
      </c>
      <c r="G85">
        <v>80</v>
      </c>
      <c r="I85">
        <f t="shared" si="25"/>
        <v>0</v>
      </c>
      <c r="J85" t="e">
        <f t="shared" si="26"/>
        <v>#DIV/0!</v>
      </c>
      <c r="L85" t="e">
        <f t="shared" si="27"/>
        <v>#DIV/0!</v>
      </c>
      <c r="M85" t="e">
        <f t="shared" si="28"/>
        <v>#DIV/0!</v>
      </c>
      <c r="O85">
        <f t="shared" si="29"/>
        <v>0.67562589559378905</v>
      </c>
      <c r="P85">
        <f t="shared" si="30"/>
        <v>2.6568051313474461</v>
      </c>
      <c r="Q85">
        <f t="shared" si="41"/>
        <v>0.67562589559378905</v>
      </c>
      <c r="R85">
        <f t="shared" si="41"/>
        <v>2.6568051313474461</v>
      </c>
      <c r="S85">
        <f t="shared" si="31"/>
        <v>3.3324310269412352</v>
      </c>
      <c r="T85">
        <f t="shared" si="32"/>
        <v>774.20030870213532</v>
      </c>
      <c r="U85">
        <f t="shared" si="33"/>
        <v>12.903338478368921</v>
      </c>
      <c r="W85">
        <f t="shared" si="34"/>
        <v>1.9715590424427081</v>
      </c>
      <c r="Y85">
        <f t="shared" si="35"/>
        <v>10.782857412415712</v>
      </c>
      <c r="Z85">
        <f t="shared" si="36"/>
        <v>10.782857412415712</v>
      </c>
      <c r="AA85">
        <f t="shared" si="37"/>
        <v>107.82857412415711</v>
      </c>
      <c r="AB85">
        <f t="shared" si="38"/>
        <v>2.5978571765519643E-3</v>
      </c>
      <c r="AC85">
        <f t="shared" si="39"/>
        <v>384.93263179589474</v>
      </c>
      <c r="AD85">
        <f t="shared" si="40"/>
        <v>6.4155438632649124</v>
      </c>
    </row>
    <row r="86" spans="1:30">
      <c r="A86">
        <f t="shared" si="21"/>
        <v>8.5178875638841564E-2</v>
      </c>
      <c r="B86">
        <f t="shared" si="22"/>
        <v>0.15748031496062992</v>
      </c>
      <c r="C86">
        <f t="shared" si="23"/>
        <v>0.79439252336448596</v>
      </c>
      <c r="E86">
        <f t="shared" si="24"/>
        <v>5</v>
      </c>
      <c r="F86">
        <v>10</v>
      </c>
      <c r="G86">
        <v>85</v>
      </c>
      <c r="I86">
        <f t="shared" si="25"/>
        <v>0</v>
      </c>
      <c r="J86" t="e">
        <f t="shared" si="26"/>
        <v>#DIV/0!</v>
      </c>
      <c r="L86" t="e">
        <f t="shared" si="27"/>
        <v>#DIV/0!</v>
      </c>
      <c r="M86" t="e">
        <f t="shared" si="28"/>
        <v>#DIV/0!</v>
      </c>
      <c r="O86">
        <f t="shared" si="29"/>
        <v>0.67562589559378905</v>
      </c>
      <c r="P86">
        <f t="shared" si="30"/>
        <v>3.2490447035324075</v>
      </c>
      <c r="Q86">
        <f t="shared" si="41"/>
        <v>0.67562589559378905</v>
      </c>
      <c r="R86">
        <f t="shared" si="41"/>
        <v>3.2490447035324075</v>
      </c>
      <c r="S86">
        <f t="shared" si="31"/>
        <v>3.9246705991261965</v>
      </c>
      <c r="T86">
        <f t="shared" si="32"/>
        <v>1539.5766864364282</v>
      </c>
      <c r="U86">
        <f t="shared" si="33"/>
        <v>25.659611440607137</v>
      </c>
      <c r="W86">
        <f t="shared" si="34"/>
        <v>1.513715591122585</v>
      </c>
      <c r="Y86">
        <f t="shared" si="35"/>
        <v>2.7655718204699737</v>
      </c>
      <c r="Z86">
        <f t="shared" si="36"/>
        <v>2.7655718204699737</v>
      </c>
      <c r="AA86">
        <f t="shared" si="37"/>
        <v>13.827859102349869</v>
      </c>
      <c r="AB86">
        <f t="shared" si="38"/>
        <v>7.1142411938968672E-4</v>
      </c>
      <c r="AC86">
        <f t="shared" si="39"/>
        <v>1405.6312862401621</v>
      </c>
      <c r="AD86">
        <f t="shared" si="40"/>
        <v>23.427188104002703</v>
      </c>
    </row>
    <row r="87" spans="1:30">
      <c r="A87">
        <f t="shared" si="21"/>
        <v>1.2776831345826234</v>
      </c>
      <c r="B87">
        <f t="shared" si="22"/>
        <v>0.31496062992125984</v>
      </c>
      <c r="C87">
        <f t="shared" si="23"/>
        <v>4.6728971962616821E-2</v>
      </c>
      <c r="E87">
        <f t="shared" si="24"/>
        <v>75</v>
      </c>
      <c r="F87">
        <v>20</v>
      </c>
      <c r="G87">
        <v>5</v>
      </c>
      <c r="I87">
        <f t="shared" si="25"/>
        <v>0</v>
      </c>
      <c r="J87" t="e">
        <f t="shared" si="26"/>
        <v>#DIV/0!</v>
      </c>
      <c r="L87" t="e">
        <f t="shared" si="27"/>
        <v>#DIV/0!</v>
      </c>
      <c r="M87" t="e">
        <f t="shared" si="28"/>
        <v>#DIV/0!</v>
      </c>
      <c r="O87">
        <f t="shared" si="29"/>
        <v>3.5855590549705569</v>
      </c>
      <c r="P87">
        <f t="shared" si="30"/>
        <v>8.5398789433318037E-2</v>
      </c>
      <c r="Q87">
        <f t="shared" si="41"/>
        <v>3.5855590549705569</v>
      </c>
      <c r="R87">
        <f t="shared" si="41"/>
        <v>8.5398789433318037E-2</v>
      </c>
      <c r="S87">
        <f t="shared" si="31"/>
        <v>3.6709578444038748</v>
      </c>
      <c r="T87">
        <f t="shared" si="32"/>
        <v>102.88963166208896</v>
      </c>
      <c r="U87">
        <f t="shared" si="33"/>
        <v>1.7148271943681492</v>
      </c>
      <c r="W87">
        <f t="shared" si="34"/>
        <v>4.09615274460484</v>
      </c>
      <c r="Y87">
        <f t="shared" si="35"/>
        <v>5.1178910648377292</v>
      </c>
      <c r="Z87">
        <f t="shared" si="36"/>
        <v>4.09615274460484</v>
      </c>
      <c r="AA87">
        <f t="shared" si="37"/>
        <v>307.21145584536299</v>
      </c>
      <c r="AB87">
        <f t="shared" si="38"/>
        <v>3.8176073985502781E-2</v>
      </c>
      <c r="AC87">
        <f t="shared" si="39"/>
        <v>26.194416963351081</v>
      </c>
      <c r="AD87">
        <f t="shared" si="40"/>
        <v>0.43657361605585138</v>
      </c>
    </row>
    <row r="88" spans="1:30">
      <c r="A88">
        <f t="shared" si="21"/>
        <v>1.192504258943782</v>
      </c>
      <c r="B88">
        <f t="shared" si="22"/>
        <v>0.31496062992125984</v>
      </c>
      <c r="C88">
        <f t="shared" si="23"/>
        <v>9.3457943925233641E-2</v>
      </c>
      <c r="E88">
        <f t="shared" si="24"/>
        <v>70</v>
      </c>
      <c r="F88">
        <v>20</v>
      </c>
      <c r="G88">
        <v>10</v>
      </c>
      <c r="I88">
        <f t="shared" si="25"/>
        <v>0</v>
      </c>
      <c r="J88" t="e">
        <f t="shared" si="26"/>
        <v>#DIV/0!</v>
      </c>
      <c r="L88" t="e">
        <f t="shared" si="27"/>
        <v>#DIV/0!</v>
      </c>
      <c r="M88" t="e">
        <f t="shared" si="28"/>
        <v>#DIV/0!</v>
      </c>
      <c r="O88">
        <f t="shared" si="29"/>
        <v>3.5855590549705569</v>
      </c>
      <c r="P88">
        <f t="shared" si="30"/>
        <v>0.46665738314897487</v>
      </c>
      <c r="Q88">
        <f t="shared" si="41"/>
        <v>3.5855590549705569</v>
      </c>
      <c r="R88">
        <f t="shared" si="41"/>
        <v>0.46665738314897487</v>
      </c>
      <c r="S88">
        <f t="shared" si="31"/>
        <v>4.0522164381195314</v>
      </c>
      <c r="T88">
        <f t="shared" si="32"/>
        <v>109.83496382672507</v>
      </c>
      <c r="U88">
        <f t="shared" si="33"/>
        <v>1.8305827304454179</v>
      </c>
      <c r="W88">
        <f t="shared" si="34"/>
        <v>4.2519542396511989</v>
      </c>
      <c r="Y88">
        <f t="shared" si="35"/>
        <v>5.34563919955737</v>
      </c>
      <c r="Z88">
        <f t="shared" si="36"/>
        <v>4.2519542396511989</v>
      </c>
      <c r="AA88">
        <f t="shared" si="37"/>
        <v>297.63679677558395</v>
      </c>
      <c r="AB88">
        <f t="shared" si="38"/>
        <v>3.4793219717863595E-2</v>
      </c>
      <c r="AC88">
        <f t="shared" si="39"/>
        <v>28.741232001779309</v>
      </c>
      <c r="AD88">
        <f t="shared" si="40"/>
        <v>0.4790205333629885</v>
      </c>
    </row>
    <row r="89" spans="1:30">
      <c r="A89">
        <f t="shared" si="21"/>
        <v>1.1073253833049403</v>
      </c>
      <c r="B89">
        <f t="shared" si="22"/>
        <v>0.31496062992125984</v>
      </c>
      <c r="C89">
        <f t="shared" si="23"/>
        <v>0.14018691588785046</v>
      </c>
      <c r="E89">
        <f t="shared" si="24"/>
        <v>65</v>
      </c>
      <c r="F89">
        <v>20</v>
      </c>
      <c r="G89">
        <v>15</v>
      </c>
      <c r="I89">
        <f t="shared" si="25"/>
        <v>0</v>
      </c>
      <c r="J89" t="e">
        <f t="shared" si="26"/>
        <v>#DIV/0!</v>
      </c>
      <c r="L89" t="e">
        <f t="shared" si="27"/>
        <v>#DIV/0!</v>
      </c>
      <c r="M89" t="e">
        <f t="shared" si="28"/>
        <v>#DIV/0!</v>
      </c>
      <c r="O89">
        <f t="shared" si="29"/>
        <v>3.5855590549705569</v>
      </c>
      <c r="P89">
        <f t="shared" si="30"/>
        <v>1.7287027479173662</v>
      </c>
      <c r="Q89">
        <f t="shared" si="41"/>
        <v>3.5855590549705569</v>
      </c>
      <c r="R89">
        <f t="shared" si="41"/>
        <v>1.7287027479173662</v>
      </c>
      <c r="S89">
        <f t="shared" si="31"/>
        <v>5.3142618028879234</v>
      </c>
      <c r="T89">
        <f t="shared" si="32"/>
        <v>116.86633981946407</v>
      </c>
      <c r="U89">
        <f t="shared" si="33"/>
        <v>1.9477723303244012</v>
      </c>
      <c r="W89">
        <f t="shared" si="34"/>
        <v>5.2924472960702023</v>
      </c>
      <c r="Y89">
        <f t="shared" si="35"/>
        <v>6.4734038890189041</v>
      </c>
      <c r="Z89">
        <f t="shared" si="36"/>
        <v>5.2924472960702023</v>
      </c>
      <c r="AA89">
        <f t="shared" si="37"/>
        <v>344.00907424456312</v>
      </c>
      <c r="AB89">
        <f t="shared" si="38"/>
        <v>3.6075737282370755E-2</v>
      </c>
      <c r="AC89">
        <f t="shared" si="39"/>
        <v>27.719461203878794</v>
      </c>
      <c r="AD89">
        <f t="shared" si="40"/>
        <v>0.46199102006464654</v>
      </c>
    </row>
    <row r="90" spans="1:30">
      <c r="A90">
        <f t="shared" si="21"/>
        <v>1.0221465076660987</v>
      </c>
      <c r="B90">
        <f t="shared" si="22"/>
        <v>0.31496062992125984</v>
      </c>
      <c r="C90">
        <f t="shared" si="23"/>
        <v>0.18691588785046728</v>
      </c>
      <c r="E90">
        <f t="shared" si="24"/>
        <v>60</v>
      </c>
      <c r="F90">
        <v>20</v>
      </c>
      <c r="G90">
        <v>20</v>
      </c>
      <c r="I90">
        <f t="shared" si="25"/>
        <v>0</v>
      </c>
      <c r="J90" t="e">
        <f t="shared" si="26"/>
        <v>#DIV/0!</v>
      </c>
      <c r="L90" t="e">
        <f t="shared" si="27"/>
        <v>#DIV/0!</v>
      </c>
      <c r="M90" t="e">
        <f t="shared" si="28"/>
        <v>#DIV/0!</v>
      </c>
      <c r="O90">
        <f t="shared" si="29"/>
        <v>3.5855590549705569</v>
      </c>
      <c r="P90">
        <f t="shared" si="30"/>
        <v>4.5242239855896553</v>
      </c>
      <c r="Q90">
        <f t="shared" si="41"/>
        <v>3.5855590549705569</v>
      </c>
      <c r="R90">
        <f t="shared" si="41"/>
        <v>4.5242239855896553</v>
      </c>
      <c r="S90">
        <f t="shared" si="31"/>
        <v>8.1097830405602132</v>
      </c>
      <c r="T90">
        <f t="shared" si="32"/>
        <v>123.33142254416498</v>
      </c>
      <c r="U90">
        <f t="shared" si="33"/>
        <v>2.0555237090694165</v>
      </c>
      <c r="W90">
        <f t="shared" si="34"/>
        <v>8.2786730598016067</v>
      </c>
      <c r="Y90">
        <f t="shared" si="35"/>
        <v>9.5678027061687256</v>
      </c>
      <c r="Z90">
        <f t="shared" si="36"/>
        <v>8.2786730598016067</v>
      </c>
      <c r="AA90">
        <f t="shared" si="37"/>
        <v>496.72038358809641</v>
      </c>
      <c r="AB90">
        <f t="shared" si="38"/>
        <v>4.4754028769107237E-2</v>
      </c>
      <c r="AC90">
        <f t="shared" si="39"/>
        <v>22.344357089261177</v>
      </c>
      <c r="AD90">
        <f t="shared" si="40"/>
        <v>0.37240595148768629</v>
      </c>
    </row>
    <row r="91" spans="1:30">
      <c r="A91">
        <f t="shared" si="21"/>
        <v>0.93696763202725719</v>
      </c>
      <c r="B91">
        <f t="shared" si="22"/>
        <v>0.31496062992125984</v>
      </c>
      <c r="C91">
        <f t="shared" si="23"/>
        <v>0.23364485981308411</v>
      </c>
      <c r="E91">
        <f t="shared" si="24"/>
        <v>55</v>
      </c>
      <c r="F91">
        <v>20</v>
      </c>
      <c r="G91">
        <v>25</v>
      </c>
      <c r="I91">
        <f t="shared" si="25"/>
        <v>0</v>
      </c>
      <c r="J91" t="e">
        <f t="shared" si="26"/>
        <v>#DIV/0!</v>
      </c>
      <c r="L91" t="e">
        <f t="shared" si="27"/>
        <v>#DIV/0!</v>
      </c>
      <c r="M91" t="e">
        <f t="shared" si="28"/>
        <v>#DIV/0!</v>
      </c>
      <c r="O91">
        <f t="shared" si="29"/>
        <v>3.5855590549705569</v>
      </c>
      <c r="P91">
        <f t="shared" si="30"/>
        <v>8.7175672905445776</v>
      </c>
      <c r="Q91">
        <f t="shared" si="41"/>
        <v>3.5855590549705569</v>
      </c>
      <c r="R91">
        <f t="shared" si="41"/>
        <v>8.7175672905445776</v>
      </c>
      <c r="S91">
        <f t="shared" si="31"/>
        <v>12.303126345515135</v>
      </c>
      <c r="T91">
        <f t="shared" si="32"/>
        <v>129.51958702114462</v>
      </c>
      <c r="U91">
        <f t="shared" si="33"/>
        <v>2.1586597836857435</v>
      </c>
      <c r="W91">
        <f t="shared" si="34"/>
        <v>12.813672614912031</v>
      </c>
      <c r="Y91">
        <f t="shared" si="35"/>
        <v>14.240513369752847</v>
      </c>
      <c r="Z91">
        <f t="shared" si="36"/>
        <v>12.813672614912031</v>
      </c>
      <c r="AA91">
        <f t="shared" si="37"/>
        <v>704.75199382016172</v>
      </c>
      <c r="AB91">
        <f t="shared" si="38"/>
        <v>5.5326699575136119E-2</v>
      </c>
      <c r="AC91">
        <f t="shared" si="39"/>
        <v>18.074456052487921</v>
      </c>
      <c r="AD91">
        <f t="shared" si="40"/>
        <v>0.30124093420813203</v>
      </c>
    </row>
    <row r="92" spans="1:30">
      <c r="A92">
        <f t="shared" si="21"/>
        <v>0.85178875638841567</v>
      </c>
      <c r="B92">
        <f t="shared" si="22"/>
        <v>0.31496062992125984</v>
      </c>
      <c r="C92">
        <f t="shared" si="23"/>
        <v>0.28037383177570091</v>
      </c>
      <c r="E92">
        <f t="shared" si="24"/>
        <v>50</v>
      </c>
      <c r="F92">
        <v>20</v>
      </c>
      <c r="G92">
        <v>30</v>
      </c>
      <c r="I92">
        <f t="shared" si="25"/>
        <v>0</v>
      </c>
      <c r="J92" t="e">
        <f t="shared" si="26"/>
        <v>#DIV/0!</v>
      </c>
      <c r="L92" t="e">
        <f t="shared" si="27"/>
        <v>#DIV/0!</v>
      </c>
      <c r="M92" t="e">
        <f t="shared" si="28"/>
        <v>#DIV/0!</v>
      </c>
      <c r="O92">
        <f t="shared" si="29"/>
        <v>3.5855590549705569</v>
      </c>
      <c r="P92">
        <f t="shared" si="30"/>
        <v>12.888423386618358</v>
      </c>
      <c r="Q92">
        <f t="shared" si="41"/>
        <v>3.5855590549705569</v>
      </c>
      <c r="R92">
        <f t="shared" si="41"/>
        <v>12.888423386618358</v>
      </c>
      <c r="S92">
        <f t="shared" si="31"/>
        <v>16.473982441588916</v>
      </c>
      <c r="T92">
        <f t="shared" si="32"/>
        <v>137.36973412087042</v>
      </c>
      <c r="U92">
        <f t="shared" si="33"/>
        <v>2.2894955686811738</v>
      </c>
      <c r="W92">
        <f t="shared" si="34"/>
        <v>16.872329367281328</v>
      </c>
      <c r="Y92">
        <f t="shared" si="35"/>
        <v>18.480523546302418</v>
      </c>
      <c r="Z92">
        <f t="shared" si="36"/>
        <v>16.872329367281328</v>
      </c>
      <c r="AA92">
        <f t="shared" si="37"/>
        <v>843.61646836406635</v>
      </c>
      <c r="AB92">
        <f t="shared" si="38"/>
        <v>5.8976029272754145E-2</v>
      </c>
      <c r="AC92">
        <f t="shared" si="39"/>
        <v>16.956041502475003</v>
      </c>
      <c r="AD92">
        <f t="shared" si="40"/>
        <v>0.28260069170791674</v>
      </c>
    </row>
    <row r="93" spans="1:30">
      <c r="A93">
        <f t="shared" si="21"/>
        <v>0.76660988074957404</v>
      </c>
      <c r="B93">
        <f t="shared" si="22"/>
        <v>0.31496062992125984</v>
      </c>
      <c r="C93">
        <f t="shared" si="23"/>
        <v>0.32710280373831774</v>
      </c>
      <c r="E93">
        <f t="shared" si="24"/>
        <v>45</v>
      </c>
      <c r="F93">
        <v>20</v>
      </c>
      <c r="G93">
        <v>35</v>
      </c>
      <c r="I93">
        <f t="shared" si="25"/>
        <v>0</v>
      </c>
      <c r="J93" t="e">
        <f t="shared" si="26"/>
        <v>#DIV/0!</v>
      </c>
      <c r="L93" t="e">
        <f t="shared" si="27"/>
        <v>#DIV/0!</v>
      </c>
      <c r="M93" t="e">
        <f t="shared" si="28"/>
        <v>#DIV/0!</v>
      </c>
      <c r="O93">
        <f t="shared" si="29"/>
        <v>3.5855590549705569</v>
      </c>
      <c r="P93">
        <f t="shared" si="30"/>
        <v>15.236436151275491</v>
      </c>
      <c r="Q93">
        <f t="shared" si="41"/>
        <v>3.5855590549705569</v>
      </c>
      <c r="R93">
        <f t="shared" si="41"/>
        <v>15.236436151275491</v>
      </c>
      <c r="S93">
        <f t="shared" si="31"/>
        <v>18.821995206246047</v>
      </c>
      <c r="T93">
        <f t="shared" si="32"/>
        <v>149.61689329420773</v>
      </c>
      <c r="U93">
        <f t="shared" si="33"/>
        <v>2.4936148882367957</v>
      </c>
      <c r="W93">
        <f t="shared" si="34"/>
        <v>18.815044607184653</v>
      </c>
      <c r="Y93">
        <f t="shared" si="35"/>
        <v>20.672882206312181</v>
      </c>
      <c r="Z93">
        <f t="shared" si="36"/>
        <v>18.815044607184653</v>
      </c>
      <c r="AA93">
        <f t="shared" si="37"/>
        <v>846.67700732330934</v>
      </c>
      <c r="AB93">
        <f t="shared" si="38"/>
        <v>5.3250581661936143E-2</v>
      </c>
      <c r="AC93">
        <f t="shared" si="39"/>
        <v>18.779137594187191</v>
      </c>
      <c r="AD93">
        <f t="shared" si="40"/>
        <v>0.31298562656978651</v>
      </c>
    </row>
    <row r="94" spans="1:30">
      <c r="A94">
        <f t="shared" ref="A94:A157" si="42">E94/58.7</f>
        <v>0.68143100511073251</v>
      </c>
      <c r="B94">
        <f t="shared" ref="B94:B157" si="43">F94/63.5</f>
        <v>0.31496062992125984</v>
      </c>
      <c r="C94">
        <f t="shared" ref="C94:C157" si="44">G94/107</f>
        <v>0.37383177570093457</v>
      </c>
      <c r="E94">
        <f t="shared" ref="E94:E157" si="45">100-F94-G94</f>
        <v>40</v>
      </c>
      <c r="F94">
        <v>20</v>
      </c>
      <c r="G94">
        <v>40</v>
      </c>
      <c r="I94">
        <f t="shared" si="25"/>
        <v>0</v>
      </c>
      <c r="J94" t="e">
        <f t="shared" si="26"/>
        <v>#DIV/0!</v>
      </c>
      <c r="L94" t="e">
        <f t="shared" si="27"/>
        <v>#DIV/0!</v>
      </c>
      <c r="M94" t="e">
        <f t="shared" si="28"/>
        <v>#DIV/0!</v>
      </c>
      <c r="O94">
        <f t="shared" si="29"/>
        <v>3.5855590549705569</v>
      </c>
      <c r="P94">
        <f t="shared" si="30"/>
        <v>15.009698000922032</v>
      </c>
      <c r="Q94">
        <f t="shared" si="41"/>
        <v>3.5855590549705569</v>
      </c>
      <c r="R94">
        <f t="shared" si="41"/>
        <v>15.009698000922032</v>
      </c>
      <c r="S94">
        <f t="shared" si="31"/>
        <v>18.595257055892588</v>
      </c>
      <c r="T94">
        <f t="shared" si="32"/>
        <v>168.64080821186826</v>
      </c>
      <c r="U94">
        <f t="shared" si="33"/>
        <v>2.8106801368644709</v>
      </c>
      <c r="W94">
        <f t="shared" si="34"/>
        <v>18.479130966314266</v>
      </c>
      <c r="Y94">
        <f t="shared" si="35"/>
        <v>20.702031434744658</v>
      </c>
      <c r="Z94">
        <f t="shared" si="36"/>
        <v>18.479130966314266</v>
      </c>
      <c r="AA94">
        <f t="shared" si="37"/>
        <v>739.16523865257068</v>
      </c>
      <c r="AB94">
        <f t="shared" si="38"/>
        <v>4.1958261932628527E-2</v>
      </c>
      <c r="AC94">
        <f t="shared" si="39"/>
        <v>23.83320838231284</v>
      </c>
      <c r="AD94">
        <f t="shared" si="40"/>
        <v>0.39722013970521403</v>
      </c>
    </row>
    <row r="95" spans="1:30">
      <c r="A95">
        <f t="shared" si="42"/>
        <v>0.59625212947189099</v>
      </c>
      <c r="B95">
        <f t="shared" si="43"/>
        <v>0.31496062992125984</v>
      </c>
      <c r="C95">
        <f t="shared" si="44"/>
        <v>0.42056074766355139</v>
      </c>
      <c r="E95">
        <f t="shared" si="45"/>
        <v>35</v>
      </c>
      <c r="F95">
        <v>20</v>
      </c>
      <c r="G95">
        <v>45</v>
      </c>
      <c r="I95">
        <f t="shared" si="25"/>
        <v>0</v>
      </c>
      <c r="J95" t="e">
        <f t="shared" si="26"/>
        <v>#DIV/0!</v>
      </c>
      <c r="L95" t="e">
        <f t="shared" si="27"/>
        <v>#DIV/0!</v>
      </c>
      <c r="M95" t="e">
        <f t="shared" si="28"/>
        <v>#DIV/0!</v>
      </c>
      <c r="O95">
        <f t="shared" si="29"/>
        <v>3.5855590549705569</v>
      </c>
      <c r="P95">
        <f t="shared" si="30"/>
        <v>12.840777156141884</v>
      </c>
      <c r="Q95">
        <f t="shared" si="41"/>
        <v>3.5855590549705569</v>
      </c>
      <c r="R95">
        <f t="shared" si="41"/>
        <v>12.840777156141884</v>
      </c>
      <c r="S95">
        <f t="shared" si="31"/>
        <v>16.426336211112442</v>
      </c>
      <c r="T95">
        <f t="shared" si="32"/>
        <v>196.32278744644745</v>
      </c>
      <c r="U95">
        <f t="shared" si="33"/>
        <v>3.272046457440791</v>
      </c>
      <c r="W95">
        <f t="shared" si="34"/>
        <v>16.653629845266057</v>
      </c>
      <c r="Y95">
        <f t="shared" si="35"/>
        <v>19.459270018171249</v>
      </c>
      <c r="Z95">
        <f t="shared" si="36"/>
        <v>19.459270018171249</v>
      </c>
      <c r="AA95">
        <f t="shared" si="37"/>
        <v>681.07445063599368</v>
      </c>
      <c r="AB95">
        <f t="shared" si="38"/>
        <v>3.4172007215324721E-2</v>
      </c>
      <c r="AC95">
        <f t="shared" si="39"/>
        <v>29.263718507923691</v>
      </c>
      <c r="AD95">
        <f t="shared" si="40"/>
        <v>0.48772864179872821</v>
      </c>
    </row>
    <row r="96" spans="1:30">
      <c r="A96">
        <f t="shared" si="42"/>
        <v>0.51107325383304936</v>
      </c>
      <c r="B96">
        <f t="shared" si="43"/>
        <v>0.31496062992125984</v>
      </c>
      <c r="C96">
        <f t="shared" si="44"/>
        <v>0.46728971962616822</v>
      </c>
      <c r="E96">
        <f t="shared" si="45"/>
        <v>30</v>
      </c>
      <c r="F96">
        <v>20</v>
      </c>
      <c r="G96">
        <v>50</v>
      </c>
      <c r="I96">
        <f t="shared" si="25"/>
        <v>0</v>
      </c>
      <c r="J96" t="e">
        <f t="shared" si="26"/>
        <v>#DIV/0!</v>
      </c>
      <c r="L96" t="e">
        <f t="shared" si="27"/>
        <v>#DIV/0!</v>
      </c>
      <c r="M96" t="e">
        <f t="shared" si="28"/>
        <v>#DIV/0!</v>
      </c>
      <c r="O96">
        <f t="shared" si="29"/>
        <v>3.5855590549705569</v>
      </c>
      <c r="P96">
        <f t="shared" si="30"/>
        <v>9.9418521732791447</v>
      </c>
      <c r="Q96">
        <f t="shared" si="41"/>
        <v>3.5855590549705569</v>
      </c>
      <c r="R96">
        <f t="shared" si="41"/>
        <v>9.9418521732791447</v>
      </c>
      <c r="S96">
        <f t="shared" si="31"/>
        <v>13.527411228249701</v>
      </c>
      <c r="T96">
        <f t="shared" si="32"/>
        <v>234.89187657994481</v>
      </c>
      <c r="U96">
        <f t="shared" si="33"/>
        <v>3.9148646096657469</v>
      </c>
      <c r="W96">
        <f t="shared" si="34"/>
        <v>14.24639753097871</v>
      </c>
      <c r="Y96">
        <f t="shared" si="35"/>
        <v>18.121545520534941</v>
      </c>
      <c r="Z96">
        <f t="shared" si="36"/>
        <v>18.121545520534941</v>
      </c>
      <c r="AA96">
        <f t="shared" si="37"/>
        <v>543.64636561604823</v>
      </c>
      <c r="AB96">
        <f t="shared" si="38"/>
        <v>2.4136738710601811E-2</v>
      </c>
      <c r="AC96">
        <f t="shared" si="39"/>
        <v>41.430617946771754</v>
      </c>
      <c r="AD96">
        <f t="shared" si="40"/>
        <v>0.69051029911286255</v>
      </c>
    </row>
    <row r="97" spans="1:30">
      <c r="A97">
        <f t="shared" si="42"/>
        <v>0.42589437819420783</v>
      </c>
      <c r="B97">
        <f t="shared" si="43"/>
        <v>0.31496062992125984</v>
      </c>
      <c r="C97">
        <f t="shared" si="44"/>
        <v>0.51401869158878499</v>
      </c>
      <c r="E97">
        <f t="shared" si="45"/>
        <v>25</v>
      </c>
      <c r="F97">
        <v>20</v>
      </c>
      <c r="G97">
        <v>55</v>
      </c>
      <c r="I97">
        <f t="shared" si="25"/>
        <v>0</v>
      </c>
      <c r="J97" t="e">
        <f t="shared" si="26"/>
        <v>#DIV/0!</v>
      </c>
      <c r="L97" t="e">
        <f t="shared" si="27"/>
        <v>#DIV/0!</v>
      </c>
      <c r="M97" t="e">
        <f t="shared" si="28"/>
        <v>#DIV/0!</v>
      </c>
      <c r="O97">
        <f t="shared" si="29"/>
        <v>3.5855590549705569</v>
      </c>
      <c r="P97">
        <f t="shared" si="30"/>
        <v>7.2598186320334319</v>
      </c>
      <c r="Q97">
        <f t="shared" si="41"/>
        <v>3.5855590549705569</v>
      </c>
      <c r="R97">
        <f t="shared" si="41"/>
        <v>7.2598186320334319</v>
      </c>
      <c r="S97">
        <f t="shared" si="31"/>
        <v>10.845377687003989</v>
      </c>
      <c r="T97">
        <f t="shared" si="32"/>
        <v>288.69043227367541</v>
      </c>
      <c r="U97">
        <f t="shared" si="33"/>
        <v>4.8115072045612566</v>
      </c>
      <c r="W97">
        <f t="shared" si="34"/>
        <v>11.878821166801348</v>
      </c>
      <c r="Y97">
        <f t="shared" si="35"/>
        <v>18.302009506701545</v>
      </c>
      <c r="Z97">
        <f t="shared" si="36"/>
        <v>18.302009506701545</v>
      </c>
      <c r="AA97">
        <f t="shared" si="37"/>
        <v>457.55023766753862</v>
      </c>
      <c r="AB97">
        <f t="shared" si="38"/>
        <v>1.7423444927110582E-2</v>
      </c>
      <c r="AC97">
        <f t="shared" si="39"/>
        <v>57.393931233657305</v>
      </c>
      <c r="AD97">
        <f t="shared" si="40"/>
        <v>0.95656552056095512</v>
      </c>
    </row>
    <row r="98" spans="1:30">
      <c r="A98">
        <f t="shared" si="42"/>
        <v>0.34071550255536626</v>
      </c>
      <c r="B98">
        <f t="shared" si="43"/>
        <v>0.31496062992125984</v>
      </c>
      <c r="C98">
        <f t="shared" si="44"/>
        <v>0.56074766355140182</v>
      </c>
      <c r="E98">
        <f t="shared" si="45"/>
        <v>20</v>
      </c>
      <c r="F98">
        <v>20</v>
      </c>
      <c r="G98">
        <v>60</v>
      </c>
      <c r="I98">
        <f t="shared" si="25"/>
        <v>0</v>
      </c>
      <c r="J98" t="e">
        <f t="shared" si="26"/>
        <v>#DIV/0!</v>
      </c>
      <c r="L98" t="e">
        <f t="shared" si="27"/>
        <v>#DIV/0!</v>
      </c>
      <c r="M98" t="e">
        <f t="shared" si="28"/>
        <v>#DIV/0!</v>
      </c>
      <c r="O98">
        <f t="shared" si="29"/>
        <v>3.5855590549705569</v>
      </c>
      <c r="P98">
        <f t="shared" si="30"/>
        <v>5.2106578771365042</v>
      </c>
      <c r="Q98">
        <f t="shared" si="41"/>
        <v>3.5855590549705569</v>
      </c>
      <c r="R98">
        <f t="shared" si="41"/>
        <v>5.2106578771365042</v>
      </c>
      <c r="S98">
        <f t="shared" si="31"/>
        <v>8.7962169321070611</v>
      </c>
      <c r="T98">
        <f t="shared" si="32"/>
        <v>367.65984266678595</v>
      </c>
      <c r="U98">
        <f t="shared" si="33"/>
        <v>6.1276640444464325</v>
      </c>
      <c r="W98">
        <f t="shared" si="34"/>
        <v>9.8515210799697872</v>
      </c>
      <c r="Y98">
        <f t="shared" si="35"/>
        <v>27.486796832841563</v>
      </c>
      <c r="Z98">
        <f t="shared" si="36"/>
        <v>27.486796832841563</v>
      </c>
      <c r="AA98">
        <f t="shared" si="37"/>
        <v>549.7359366568312</v>
      </c>
      <c r="AB98">
        <f t="shared" si="38"/>
        <v>1.6243398416420779E-2</v>
      </c>
      <c r="AC98">
        <f t="shared" si="39"/>
        <v>61.56347177873073</v>
      </c>
      <c r="AD98">
        <f t="shared" si="40"/>
        <v>1.0260578629788455</v>
      </c>
    </row>
    <row r="99" spans="1:30">
      <c r="A99">
        <f t="shared" si="42"/>
        <v>0.25553662691652468</v>
      </c>
      <c r="B99">
        <f t="shared" si="43"/>
        <v>0.31496062992125984</v>
      </c>
      <c r="C99">
        <f t="shared" si="44"/>
        <v>0.60747663551401865</v>
      </c>
      <c r="E99">
        <f t="shared" si="45"/>
        <v>15</v>
      </c>
      <c r="F99">
        <v>20</v>
      </c>
      <c r="G99">
        <v>65</v>
      </c>
      <c r="I99">
        <f t="shared" si="25"/>
        <v>0</v>
      </c>
      <c r="J99" t="e">
        <f t="shared" si="26"/>
        <v>#DIV/0!</v>
      </c>
      <c r="L99" t="e">
        <f t="shared" si="27"/>
        <v>#DIV/0!</v>
      </c>
      <c r="M99" t="e">
        <f t="shared" si="28"/>
        <v>#DIV/0!</v>
      </c>
      <c r="O99">
        <f t="shared" si="29"/>
        <v>3.5855590549705569</v>
      </c>
      <c r="P99">
        <f t="shared" si="30"/>
        <v>3.8308355202870423</v>
      </c>
      <c r="Q99">
        <f t="shared" si="41"/>
        <v>3.5855590549705569</v>
      </c>
      <c r="R99">
        <f t="shared" si="41"/>
        <v>3.8308355202870423</v>
      </c>
      <c r="S99">
        <f t="shared" si="31"/>
        <v>7.4163945752575993</v>
      </c>
      <c r="T99">
        <f t="shared" si="32"/>
        <v>496.51017932804632</v>
      </c>
      <c r="U99">
        <f t="shared" si="33"/>
        <v>8.2751696554674385</v>
      </c>
      <c r="W99">
        <f t="shared" si="34"/>
        <v>8.2479360137200981</v>
      </c>
      <c r="Y99">
        <f t="shared" si="35"/>
        <v>38.377831670506055</v>
      </c>
      <c r="Z99">
        <f t="shared" si="36"/>
        <v>38.377831670506055</v>
      </c>
      <c r="AA99">
        <f t="shared" si="37"/>
        <v>575.66747505759076</v>
      </c>
      <c r="AB99">
        <f t="shared" si="38"/>
        <v>1.2668765157329826E-2</v>
      </c>
      <c r="AC99">
        <f t="shared" si="39"/>
        <v>78.934291352099564</v>
      </c>
      <c r="AD99">
        <f t="shared" si="40"/>
        <v>1.3155715225349927</v>
      </c>
    </row>
    <row r="100" spans="1:30">
      <c r="A100">
        <f t="shared" si="42"/>
        <v>0.17035775127768313</v>
      </c>
      <c r="B100">
        <f t="shared" si="43"/>
        <v>0.31496062992125984</v>
      </c>
      <c r="C100">
        <f t="shared" si="44"/>
        <v>0.65420560747663548</v>
      </c>
      <c r="E100">
        <f t="shared" si="45"/>
        <v>10</v>
      </c>
      <c r="F100">
        <v>20</v>
      </c>
      <c r="G100">
        <v>70</v>
      </c>
      <c r="I100">
        <f t="shared" si="25"/>
        <v>0</v>
      </c>
      <c r="J100" t="e">
        <f t="shared" si="26"/>
        <v>#DIV/0!</v>
      </c>
      <c r="L100" t="e">
        <f t="shared" si="27"/>
        <v>#DIV/0!</v>
      </c>
      <c r="M100" t="e">
        <f t="shared" si="28"/>
        <v>#DIV/0!</v>
      </c>
      <c r="O100">
        <f t="shared" si="29"/>
        <v>3.5855590549705569</v>
      </c>
      <c r="P100">
        <f t="shared" si="30"/>
        <v>3.0064532239249906</v>
      </c>
      <c r="Q100">
        <f t="shared" ref="Q100:R163" si="46">IF(F100=0,0,O100)</f>
        <v>3.5855590549705569</v>
      </c>
      <c r="R100">
        <f t="shared" si="46"/>
        <v>3.0064532239249906</v>
      </c>
      <c r="S100">
        <f t="shared" si="31"/>
        <v>6.5920122788955471</v>
      </c>
      <c r="T100">
        <f t="shared" si="32"/>
        <v>750.52528130045835</v>
      </c>
      <c r="U100">
        <f t="shared" si="33"/>
        <v>12.508754688340973</v>
      </c>
      <c r="W100">
        <f t="shared" si="34"/>
        <v>7.0403391969854159</v>
      </c>
      <c r="Y100">
        <f t="shared" si="35"/>
        <v>15.85163756695842</v>
      </c>
      <c r="Z100">
        <f t="shared" si="36"/>
        <v>15.85163756695842</v>
      </c>
      <c r="AA100">
        <f t="shared" si="37"/>
        <v>158.51637566958419</v>
      </c>
      <c r="AB100">
        <f t="shared" si="38"/>
        <v>3.2314546958698027E-3</v>
      </c>
      <c r="AC100">
        <f t="shared" si="39"/>
        <v>309.4581524779299</v>
      </c>
      <c r="AD100">
        <f t="shared" si="40"/>
        <v>5.1576358746321649</v>
      </c>
    </row>
    <row r="101" spans="1:30">
      <c r="A101">
        <f t="shared" si="42"/>
        <v>8.5178875638841564E-2</v>
      </c>
      <c r="B101">
        <f t="shared" si="43"/>
        <v>0.31496062992125984</v>
      </c>
      <c r="C101">
        <f t="shared" si="44"/>
        <v>0.7009345794392523</v>
      </c>
      <c r="E101">
        <f t="shared" si="45"/>
        <v>5</v>
      </c>
      <c r="F101">
        <v>20</v>
      </c>
      <c r="G101">
        <v>75</v>
      </c>
      <c r="I101">
        <f t="shared" si="25"/>
        <v>0</v>
      </c>
      <c r="J101" t="e">
        <f t="shared" si="26"/>
        <v>#DIV/0!</v>
      </c>
      <c r="L101" t="e">
        <f t="shared" si="27"/>
        <v>#DIV/0!</v>
      </c>
      <c r="M101" t="e">
        <f t="shared" si="28"/>
        <v>#DIV/0!</v>
      </c>
      <c r="O101">
        <f t="shared" si="29"/>
        <v>3.5855590549705569</v>
      </c>
      <c r="P101">
        <f t="shared" si="30"/>
        <v>2.6248303338974774</v>
      </c>
      <c r="Q101">
        <f t="shared" si="46"/>
        <v>3.5855590549705569</v>
      </c>
      <c r="R101">
        <f t="shared" si="46"/>
        <v>2.6248303338974774</v>
      </c>
      <c r="S101">
        <f t="shared" si="31"/>
        <v>6.2103893888680339</v>
      </c>
      <c r="T101">
        <f t="shared" si="32"/>
        <v>1506.4439639157345</v>
      </c>
      <c r="U101">
        <f t="shared" si="33"/>
        <v>25.107399398595575</v>
      </c>
      <c r="W101">
        <f t="shared" si="34"/>
        <v>6.1593160767622397</v>
      </c>
      <c r="Y101">
        <f t="shared" si="35"/>
        <v>7.4111723061096288</v>
      </c>
      <c r="Z101">
        <f t="shared" si="36"/>
        <v>7.4111723061096288</v>
      </c>
      <c r="AA101">
        <f t="shared" si="37"/>
        <v>37.055861530548142</v>
      </c>
      <c r="AB101">
        <f t="shared" si="38"/>
        <v>8.5659913456592588E-4</v>
      </c>
      <c r="AC101">
        <f t="shared" si="39"/>
        <v>1167.4072032616998</v>
      </c>
      <c r="AD101">
        <f t="shared" si="40"/>
        <v>19.45678672102833</v>
      </c>
    </row>
    <row r="102" spans="1:30">
      <c r="A102">
        <f t="shared" si="42"/>
        <v>1.1073253833049403</v>
      </c>
      <c r="B102">
        <f t="shared" si="43"/>
        <v>0.47244094488188976</v>
      </c>
      <c r="C102">
        <f t="shared" si="44"/>
        <v>4.6728971962616821E-2</v>
      </c>
      <c r="E102">
        <f t="shared" si="45"/>
        <v>65</v>
      </c>
      <c r="F102">
        <v>30</v>
      </c>
      <c r="G102">
        <v>5</v>
      </c>
      <c r="I102">
        <f t="shared" si="25"/>
        <v>0</v>
      </c>
      <c r="J102" t="e">
        <f t="shared" si="26"/>
        <v>#DIV/0!</v>
      </c>
      <c r="L102" t="e">
        <f t="shared" si="27"/>
        <v>#DIV/0!</v>
      </c>
      <c r="M102" t="e">
        <f t="shared" si="28"/>
        <v>#DIV/0!</v>
      </c>
      <c r="O102">
        <f t="shared" si="29"/>
        <v>7.066769158896669</v>
      </c>
      <c r="P102">
        <f t="shared" si="30"/>
        <v>8.5398789433318037E-2</v>
      </c>
      <c r="Q102">
        <f t="shared" si="46"/>
        <v>7.066769158896669</v>
      </c>
      <c r="R102">
        <f t="shared" si="46"/>
        <v>8.5398789433318037E-2</v>
      </c>
      <c r="S102">
        <f t="shared" si="31"/>
        <v>7.1521679483299874</v>
      </c>
      <c r="T102">
        <f t="shared" si="32"/>
        <v>114.86181328246406</v>
      </c>
      <c r="U102">
        <f t="shared" si="33"/>
        <v>1.9143635547077342</v>
      </c>
      <c r="W102">
        <f t="shared" si="34"/>
        <v>7.0115517945671426</v>
      </c>
      <c r="Y102">
        <f t="shared" si="35"/>
        <v>8.1925083875158453</v>
      </c>
      <c r="Z102">
        <f t="shared" si="36"/>
        <v>7.0115517945671426</v>
      </c>
      <c r="AA102">
        <f t="shared" si="37"/>
        <v>455.75086664686427</v>
      </c>
      <c r="AB102">
        <f t="shared" si="38"/>
        <v>4.5154757915057721E-2</v>
      </c>
      <c r="AC102">
        <f t="shared" si="39"/>
        <v>22.146060485611216</v>
      </c>
      <c r="AD102">
        <f t="shared" si="40"/>
        <v>0.36910100809352026</v>
      </c>
    </row>
    <row r="103" spans="1:30">
      <c r="A103">
        <f t="shared" si="42"/>
        <v>1.0221465076660987</v>
      </c>
      <c r="B103">
        <f t="shared" si="43"/>
        <v>0.47244094488188976</v>
      </c>
      <c r="C103">
        <f t="shared" si="44"/>
        <v>9.3457943925233641E-2</v>
      </c>
      <c r="E103">
        <f t="shared" si="45"/>
        <v>60</v>
      </c>
      <c r="F103">
        <v>30</v>
      </c>
      <c r="G103">
        <v>10</v>
      </c>
      <c r="I103">
        <f t="shared" si="25"/>
        <v>0</v>
      </c>
      <c r="J103" t="e">
        <f t="shared" si="26"/>
        <v>#DIV/0!</v>
      </c>
      <c r="L103" t="e">
        <f t="shared" si="27"/>
        <v>#DIV/0!</v>
      </c>
      <c r="M103" t="e">
        <f t="shared" si="28"/>
        <v>#DIV/0!</v>
      </c>
      <c r="O103">
        <f t="shared" si="29"/>
        <v>7.066769158896669</v>
      </c>
      <c r="P103">
        <f t="shared" si="30"/>
        <v>0.46665738314897487</v>
      </c>
      <c r="Q103">
        <f t="shared" si="46"/>
        <v>7.066769158896669</v>
      </c>
      <c r="R103">
        <f t="shared" si="46"/>
        <v>0.46665738314897487</v>
      </c>
      <c r="S103">
        <f t="shared" si="31"/>
        <v>7.5334265420456443</v>
      </c>
      <c r="T103">
        <f t="shared" si="32"/>
        <v>123.99245297107677</v>
      </c>
      <c r="U103">
        <f t="shared" si="33"/>
        <v>2.0665408828512795</v>
      </c>
      <c r="W103">
        <f t="shared" si="34"/>
        <v>7.1632812943397788</v>
      </c>
      <c r="Y103">
        <f t="shared" si="35"/>
        <v>8.4524109407068977</v>
      </c>
      <c r="Z103">
        <f t="shared" si="36"/>
        <v>7.1632812943397788</v>
      </c>
      <c r="AA103">
        <f t="shared" si="37"/>
        <v>429.79687766038671</v>
      </c>
      <c r="AB103">
        <f t="shared" si="38"/>
        <v>3.9734765824529006E-2</v>
      </c>
      <c r="AC103">
        <f t="shared" si="39"/>
        <v>25.166877902742829</v>
      </c>
      <c r="AD103">
        <f t="shared" si="40"/>
        <v>0.4194479650457138</v>
      </c>
    </row>
    <row r="104" spans="1:30">
      <c r="A104">
        <f t="shared" si="42"/>
        <v>0.93696763202725719</v>
      </c>
      <c r="B104">
        <f t="shared" si="43"/>
        <v>0.47244094488188976</v>
      </c>
      <c r="C104">
        <f t="shared" si="44"/>
        <v>0.14018691588785046</v>
      </c>
      <c r="E104">
        <f t="shared" si="45"/>
        <v>55</v>
      </c>
      <c r="F104">
        <v>30</v>
      </c>
      <c r="G104">
        <v>15</v>
      </c>
      <c r="I104">
        <f t="shared" si="25"/>
        <v>0</v>
      </c>
      <c r="J104" t="e">
        <f t="shared" si="26"/>
        <v>#DIV/0!</v>
      </c>
      <c r="L104" t="e">
        <f t="shared" si="27"/>
        <v>#DIV/0!</v>
      </c>
      <c r="M104" t="e">
        <f t="shared" si="28"/>
        <v>#DIV/0!</v>
      </c>
      <c r="O104">
        <f t="shared" si="29"/>
        <v>7.066769158896669</v>
      </c>
      <c r="P104">
        <f t="shared" si="30"/>
        <v>1.7287027479173662</v>
      </c>
      <c r="Q104">
        <f t="shared" si="46"/>
        <v>7.066769158896669</v>
      </c>
      <c r="R104">
        <f t="shared" si="46"/>
        <v>1.7287027479173662</v>
      </c>
      <c r="S104">
        <f t="shared" si="31"/>
        <v>8.7954719068140346</v>
      </c>
      <c r="T104">
        <f t="shared" si="32"/>
        <v>133.69540377482878</v>
      </c>
      <c r="U104">
        <f t="shared" si="33"/>
        <v>2.2282567295804796</v>
      </c>
      <c r="W104">
        <f t="shared" si="34"/>
        <v>8.1765802419550191</v>
      </c>
      <c r="Y104">
        <f t="shared" si="35"/>
        <v>9.6034209967958351</v>
      </c>
      <c r="Z104">
        <f t="shared" si="36"/>
        <v>8.1765802419550191</v>
      </c>
      <c r="AA104">
        <f t="shared" si="37"/>
        <v>449.71191330752606</v>
      </c>
      <c r="AB104">
        <f t="shared" si="38"/>
        <v>3.7792694039892417E-2</v>
      </c>
      <c r="AC104">
        <f t="shared" si="39"/>
        <v>26.460140654287336</v>
      </c>
      <c r="AD104">
        <f t="shared" si="40"/>
        <v>0.44100234423812229</v>
      </c>
    </row>
    <row r="105" spans="1:30">
      <c r="A105">
        <f t="shared" si="42"/>
        <v>0.85178875638841567</v>
      </c>
      <c r="B105">
        <f t="shared" si="43"/>
        <v>0.47244094488188976</v>
      </c>
      <c r="C105">
        <f t="shared" si="44"/>
        <v>0.18691588785046728</v>
      </c>
      <c r="E105">
        <f t="shared" si="45"/>
        <v>50</v>
      </c>
      <c r="F105">
        <v>30</v>
      </c>
      <c r="G105">
        <v>20</v>
      </c>
      <c r="I105">
        <f t="shared" si="25"/>
        <v>0</v>
      </c>
      <c r="J105" t="e">
        <f t="shared" si="26"/>
        <v>#DIV/0!</v>
      </c>
      <c r="L105" t="e">
        <f t="shared" si="27"/>
        <v>#DIV/0!</v>
      </c>
      <c r="M105" t="e">
        <f t="shared" si="28"/>
        <v>#DIV/0!</v>
      </c>
      <c r="O105">
        <f t="shared" si="29"/>
        <v>7.066769158896669</v>
      </c>
      <c r="P105">
        <f t="shared" si="30"/>
        <v>4.5242239855896553</v>
      </c>
      <c r="Q105">
        <f t="shared" si="46"/>
        <v>7.066769158896669</v>
      </c>
      <c r="R105">
        <f t="shared" si="46"/>
        <v>4.5242239855896553</v>
      </c>
      <c r="S105">
        <f t="shared" si="31"/>
        <v>11.590993144486324</v>
      </c>
      <c r="T105">
        <f t="shared" si="32"/>
        <v>143.38074739852385</v>
      </c>
      <c r="U105">
        <f t="shared" si="33"/>
        <v>2.3896791233087309</v>
      </c>
      <c r="W105">
        <f t="shared" si="34"/>
        <v>11.084758633980739</v>
      </c>
      <c r="Y105">
        <f t="shared" si="35"/>
        <v>12.692952813001829</v>
      </c>
      <c r="Z105">
        <f t="shared" si="36"/>
        <v>11.084758633980739</v>
      </c>
      <c r="AA105">
        <f t="shared" si="37"/>
        <v>554.23793169903695</v>
      </c>
      <c r="AB105">
        <f t="shared" si="38"/>
        <v>4.0889870731189812E-2</v>
      </c>
      <c r="AC105">
        <f t="shared" si="39"/>
        <v>24.455934492285493</v>
      </c>
      <c r="AD105">
        <f t="shared" si="40"/>
        <v>0.40759890820475825</v>
      </c>
    </row>
    <row r="106" spans="1:30">
      <c r="A106">
        <f t="shared" si="42"/>
        <v>0.76660988074957404</v>
      </c>
      <c r="B106">
        <f t="shared" si="43"/>
        <v>0.47244094488188976</v>
      </c>
      <c r="C106">
        <f t="shared" si="44"/>
        <v>0.23364485981308411</v>
      </c>
      <c r="E106">
        <f t="shared" si="45"/>
        <v>45</v>
      </c>
      <c r="F106">
        <v>30</v>
      </c>
      <c r="G106">
        <v>25</v>
      </c>
      <c r="I106">
        <f t="shared" si="25"/>
        <v>0</v>
      </c>
      <c r="J106" t="e">
        <f t="shared" si="26"/>
        <v>#DIV/0!</v>
      </c>
      <c r="L106" t="e">
        <f t="shared" si="27"/>
        <v>#DIV/0!</v>
      </c>
      <c r="M106" t="e">
        <f t="shared" si="28"/>
        <v>#DIV/0!</v>
      </c>
      <c r="O106">
        <f t="shared" si="29"/>
        <v>7.066769158896669</v>
      </c>
      <c r="P106">
        <f t="shared" si="30"/>
        <v>8.7175672905445776</v>
      </c>
      <c r="Q106">
        <f t="shared" si="46"/>
        <v>7.066769158896669</v>
      </c>
      <c r="R106">
        <f t="shared" si="46"/>
        <v>8.7175672905445776</v>
      </c>
      <c r="S106">
        <f t="shared" si="31"/>
        <v>15.784336449441247</v>
      </c>
      <c r="T106">
        <f t="shared" si="32"/>
        <v>153.54216574485167</v>
      </c>
      <c r="U106">
        <f t="shared" si="33"/>
        <v>2.559036095747528</v>
      </c>
      <c r="W106">
        <f t="shared" si="34"/>
        <v>15.501232389648408</v>
      </c>
      <c r="Y106">
        <f t="shared" si="35"/>
        <v>17.359069988775936</v>
      </c>
      <c r="Z106">
        <f t="shared" si="36"/>
        <v>15.501232389648408</v>
      </c>
      <c r="AA106">
        <f t="shared" si="37"/>
        <v>697.55545753417834</v>
      </c>
      <c r="AB106">
        <f t="shared" si="38"/>
        <v>4.4862494486297533E-2</v>
      </c>
      <c r="AC106">
        <f t="shared" si="39"/>
        <v>22.290334308214462</v>
      </c>
      <c r="AD106">
        <f t="shared" si="40"/>
        <v>0.37150557180357435</v>
      </c>
    </row>
    <row r="107" spans="1:30">
      <c r="A107">
        <f t="shared" si="42"/>
        <v>0.68143100511073251</v>
      </c>
      <c r="B107">
        <f t="shared" si="43"/>
        <v>0.47244094488188976</v>
      </c>
      <c r="C107">
        <f t="shared" si="44"/>
        <v>0.28037383177570091</v>
      </c>
      <c r="E107">
        <f t="shared" si="45"/>
        <v>40</v>
      </c>
      <c r="F107">
        <v>30</v>
      </c>
      <c r="G107">
        <v>30</v>
      </c>
      <c r="I107">
        <f t="shared" si="25"/>
        <v>0</v>
      </c>
      <c r="J107" t="e">
        <f t="shared" si="26"/>
        <v>#DIV/0!</v>
      </c>
      <c r="L107" t="e">
        <f t="shared" si="27"/>
        <v>#DIV/0!</v>
      </c>
      <c r="M107" t="e">
        <f t="shared" si="28"/>
        <v>#DIV/0!</v>
      </c>
      <c r="O107">
        <f t="shared" si="29"/>
        <v>7.066769158896669</v>
      </c>
      <c r="P107">
        <f t="shared" si="30"/>
        <v>12.888423386618358</v>
      </c>
      <c r="Q107">
        <f t="shared" si="46"/>
        <v>7.066769158896669</v>
      </c>
      <c r="R107">
        <f t="shared" si="46"/>
        <v>12.888423386618358</v>
      </c>
      <c r="S107">
        <f t="shared" si="31"/>
        <v>19.955192545515025</v>
      </c>
      <c r="T107">
        <f t="shared" si="32"/>
        <v>166.72892248838104</v>
      </c>
      <c r="U107">
        <f t="shared" si="33"/>
        <v>2.7788153748063507</v>
      </c>
      <c r="W107">
        <f t="shared" si="34"/>
        <v>19.453812938394663</v>
      </c>
      <c r="Y107">
        <f t="shared" si="35"/>
        <v>21.676713406825055</v>
      </c>
      <c r="Z107">
        <f t="shared" si="36"/>
        <v>19.453812938394663</v>
      </c>
      <c r="AA107">
        <f t="shared" si="37"/>
        <v>778.1525175357865</v>
      </c>
      <c r="AB107">
        <f t="shared" si="38"/>
        <v>4.3907625876789327E-2</v>
      </c>
      <c r="AC107">
        <f t="shared" si="39"/>
        <v>22.775087015775661</v>
      </c>
      <c r="AD107">
        <f t="shared" si="40"/>
        <v>0.37958478359626102</v>
      </c>
    </row>
    <row r="108" spans="1:30">
      <c r="A108">
        <f t="shared" si="42"/>
        <v>0.59625212947189099</v>
      </c>
      <c r="B108">
        <f t="shared" si="43"/>
        <v>0.47244094488188976</v>
      </c>
      <c r="C108">
        <f t="shared" si="44"/>
        <v>0.32710280373831774</v>
      </c>
      <c r="E108">
        <f t="shared" si="45"/>
        <v>35</v>
      </c>
      <c r="F108">
        <v>30</v>
      </c>
      <c r="G108">
        <v>35</v>
      </c>
      <c r="I108">
        <f t="shared" si="25"/>
        <v>0</v>
      </c>
      <c r="J108" t="e">
        <f t="shared" si="26"/>
        <v>#DIV/0!</v>
      </c>
      <c r="L108" t="e">
        <f t="shared" si="27"/>
        <v>#DIV/0!</v>
      </c>
      <c r="M108" t="e">
        <f t="shared" si="28"/>
        <v>#DIV/0!</v>
      </c>
      <c r="O108">
        <f t="shared" si="29"/>
        <v>7.066769158896669</v>
      </c>
      <c r="P108">
        <f t="shared" si="30"/>
        <v>15.236436151275491</v>
      </c>
      <c r="Q108">
        <f t="shared" si="46"/>
        <v>7.066769158896669</v>
      </c>
      <c r="R108">
        <f t="shared" si="46"/>
        <v>15.236436151275491</v>
      </c>
      <c r="S108">
        <f t="shared" si="31"/>
        <v>22.30320531017216</v>
      </c>
      <c r="T108">
        <f t="shared" si="32"/>
        <v>186.8891563322077</v>
      </c>
      <c r="U108">
        <f t="shared" si="33"/>
        <v>3.1148192722034618</v>
      </c>
      <c r="W108">
        <f t="shared" si="34"/>
        <v>21.345753779292878</v>
      </c>
      <c r="Y108">
        <f t="shared" si="35"/>
        <v>24.15139395219807</v>
      </c>
      <c r="Z108">
        <f t="shared" si="36"/>
        <v>24.15139395219807</v>
      </c>
      <c r="AA108">
        <f t="shared" si="37"/>
        <v>845.29878832693248</v>
      </c>
      <c r="AB108">
        <f t="shared" si="38"/>
        <v>4.1356821989303294E-2</v>
      </c>
      <c r="AC108">
        <f t="shared" si="39"/>
        <v>24.179807632671686</v>
      </c>
      <c r="AD108">
        <f t="shared" si="40"/>
        <v>0.40299679387786141</v>
      </c>
    </row>
    <row r="109" spans="1:30">
      <c r="A109">
        <f t="shared" si="42"/>
        <v>0.51107325383304936</v>
      </c>
      <c r="B109">
        <f t="shared" si="43"/>
        <v>0.47244094488188976</v>
      </c>
      <c r="C109">
        <f t="shared" si="44"/>
        <v>0.37383177570093457</v>
      </c>
      <c r="E109">
        <f t="shared" si="45"/>
        <v>30</v>
      </c>
      <c r="F109">
        <v>30</v>
      </c>
      <c r="G109">
        <v>40</v>
      </c>
      <c r="I109">
        <f t="shared" si="25"/>
        <v>0</v>
      </c>
      <c r="J109" t="e">
        <f t="shared" si="26"/>
        <v>#DIV/0!</v>
      </c>
      <c r="L109" t="e">
        <f t="shared" si="27"/>
        <v>#DIV/0!</v>
      </c>
      <c r="M109" t="e">
        <f t="shared" si="28"/>
        <v>#DIV/0!</v>
      </c>
      <c r="O109">
        <f t="shared" si="29"/>
        <v>7.066769158896669</v>
      </c>
      <c r="P109">
        <f t="shared" si="30"/>
        <v>15.009698000922032</v>
      </c>
      <c r="Q109">
        <f t="shared" si="46"/>
        <v>7.066769158896669</v>
      </c>
      <c r="R109">
        <f t="shared" si="46"/>
        <v>15.009698000922032</v>
      </c>
      <c r="S109">
        <f t="shared" si="31"/>
        <v>22.076467159818701</v>
      </c>
      <c r="T109">
        <f t="shared" si="32"/>
        <v>218.44231969586323</v>
      </c>
      <c r="U109">
        <f t="shared" si="33"/>
        <v>3.6407053282643873</v>
      </c>
      <c r="W109">
        <f t="shared" si="34"/>
        <v>21.01861950705176</v>
      </c>
      <c r="Y109">
        <f t="shared" si="35"/>
        <v>24.893767496607989</v>
      </c>
      <c r="Z109">
        <f t="shared" si="36"/>
        <v>24.893767496607989</v>
      </c>
      <c r="AA109">
        <f t="shared" si="37"/>
        <v>746.81302489823963</v>
      </c>
      <c r="AB109">
        <f t="shared" si="38"/>
        <v>3.175548843368399E-2</v>
      </c>
      <c r="AC109">
        <f t="shared" si="39"/>
        <v>31.490619396024478</v>
      </c>
      <c r="AD109">
        <f t="shared" si="40"/>
        <v>0.52484365660040799</v>
      </c>
    </row>
    <row r="110" spans="1:30">
      <c r="A110">
        <f t="shared" si="42"/>
        <v>0.42589437819420783</v>
      </c>
      <c r="B110">
        <f t="shared" si="43"/>
        <v>0.47244094488188976</v>
      </c>
      <c r="C110">
        <f t="shared" si="44"/>
        <v>0.42056074766355139</v>
      </c>
      <c r="E110">
        <f t="shared" si="45"/>
        <v>25</v>
      </c>
      <c r="F110">
        <v>30</v>
      </c>
      <c r="G110">
        <v>45</v>
      </c>
      <c r="I110">
        <f t="shared" si="25"/>
        <v>0</v>
      </c>
      <c r="J110" t="e">
        <f t="shared" si="26"/>
        <v>#DIV/0!</v>
      </c>
      <c r="L110" t="e">
        <f t="shared" si="27"/>
        <v>#DIV/0!</v>
      </c>
      <c r="M110" t="e">
        <f t="shared" si="28"/>
        <v>#DIV/0!</v>
      </c>
      <c r="O110">
        <f t="shared" si="29"/>
        <v>7.066769158896669</v>
      </c>
      <c r="P110">
        <f t="shared" si="30"/>
        <v>12.840777156141884</v>
      </c>
      <c r="Q110">
        <f t="shared" si="46"/>
        <v>7.066769158896669</v>
      </c>
      <c r="R110">
        <f t="shared" si="46"/>
        <v>12.840777156141884</v>
      </c>
      <c r="S110">
        <f t="shared" si="31"/>
        <v>19.907546315038552</v>
      </c>
      <c r="T110">
        <f t="shared" si="32"/>
        <v>266.8722777124047</v>
      </c>
      <c r="U110">
        <f t="shared" si="33"/>
        <v>4.4478712952067445</v>
      </c>
      <c r="W110">
        <f t="shared" si="34"/>
        <v>19.240829301324826</v>
      </c>
      <c r="Y110">
        <f t="shared" si="35"/>
        <v>25.664017641225023</v>
      </c>
      <c r="Z110">
        <f t="shared" si="36"/>
        <v>25.664017641225023</v>
      </c>
      <c r="AA110">
        <f t="shared" si="37"/>
        <v>641.60044103062557</v>
      </c>
      <c r="AB110">
        <f t="shared" si="38"/>
        <v>2.317501378220705E-2</v>
      </c>
      <c r="AC110">
        <f t="shared" si="39"/>
        <v>43.149920401245431</v>
      </c>
      <c r="AD110">
        <f t="shared" si="40"/>
        <v>0.71916534002075716</v>
      </c>
    </row>
    <row r="111" spans="1:30">
      <c r="A111">
        <f t="shared" si="42"/>
        <v>0.34071550255536626</v>
      </c>
      <c r="B111">
        <f t="shared" si="43"/>
        <v>0.47244094488188976</v>
      </c>
      <c r="C111">
        <f t="shared" si="44"/>
        <v>0.46728971962616822</v>
      </c>
      <c r="E111">
        <f t="shared" si="45"/>
        <v>20</v>
      </c>
      <c r="F111">
        <v>30</v>
      </c>
      <c r="G111">
        <v>50</v>
      </c>
      <c r="I111">
        <f t="shared" si="25"/>
        <v>0</v>
      </c>
      <c r="J111" t="e">
        <f t="shared" si="26"/>
        <v>#DIV/0!</v>
      </c>
      <c r="L111" t="e">
        <f t="shared" si="27"/>
        <v>#DIV/0!</v>
      </c>
      <c r="M111" t="e">
        <f t="shared" si="28"/>
        <v>#DIV/0!</v>
      </c>
      <c r="O111">
        <f t="shared" si="29"/>
        <v>7.066769158896669</v>
      </c>
      <c r="P111">
        <f t="shared" si="30"/>
        <v>9.9418521732791447</v>
      </c>
      <c r="Q111">
        <f t="shared" si="46"/>
        <v>7.066769158896669</v>
      </c>
      <c r="R111">
        <f t="shared" si="46"/>
        <v>9.9418521732791447</v>
      </c>
      <c r="S111">
        <f t="shared" si="31"/>
        <v>17.008621332175814</v>
      </c>
      <c r="T111">
        <f t="shared" si="32"/>
        <v>341.8551517365886</v>
      </c>
      <c r="U111">
        <f t="shared" si="33"/>
        <v>5.697585862276477</v>
      </c>
      <c r="W111">
        <f t="shared" si="34"/>
        <v>16.896511907100439</v>
      </c>
      <c r="Y111">
        <f t="shared" si="35"/>
        <v>34.531787659972217</v>
      </c>
      <c r="Z111">
        <f t="shared" si="36"/>
        <v>34.531787659972217</v>
      </c>
      <c r="AA111">
        <f t="shared" si="37"/>
        <v>690.63575319944437</v>
      </c>
      <c r="AB111">
        <f t="shared" si="38"/>
        <v>1.9765893829986107E-2</v>
      </c>
      <c r="AC111">
        <f t="shared" si="39"/>
        <v>50.592197276853575</v>
      </c>
      <c r="AD111">
        <f t="shared" si="40"/>
        <v>0.84320328794755961</v>
      </c>
    </row>
    <row r="112" spans="1:30">
      <c r="A112">
        <f t="shared" si="42"/>
        <v>0.25553662691652468</v>
      </c>
      <c r="B112">
        <f t="shared" si="43"/>
        <v>0.47244094488188976</v>
      </c>
      <c r="C112">
        <f t="shared" si="44"/>
        <v>0.51401869158878499</v>
      </c>
      <c r="E112">
        <f t="shared" si="45"/>
        <v>15</v>
      </c>
      <c r="F112">
        <v>30</v>
      </c>
      <c r="G112">
        <v>55</v>
      </c>
      <c r="I112">
        <f t="shared" si="25"/>
        <v>0</v>
      </c>
      <c r="J112" t="e">
        <f t="shared" si="26"/>
        <v>#DIV/0!</v>
      </c>
      <c r="L112" t="e">
        <f t="shared" si="27"/>
        <v>#DIV/0!</v>
      </c>
      <c r="M112" t="e">
        <f t="shared" si="28"/>
        <v>#DIV/0!</v>
      </c>
      <c r="O112">
        <f t="shared" si="29"/>
        <v>7.066769158896669</v>
      </c>
      <c r="P112">
        <f t="shared" si="30"/>
        <v>7.2598186320334319</v>
      </c>
      <c r="Q112">
        <f t="shared" si="46"/>
        <v>7.066769158896669</v>
      </c>
      <c r="R112">
        <f t="shared" si="46"/>
        <v>7.2598186320334319</v>
      </c>
      <c r="S112">
        <f t="shared" si="31"/>
        <v>14.326587790930102</v>
      </c>
      <c r="T112">
        <f t="shared" si="32"/>
        <v>466.49982618972592</v>
      </c>
      <c r="U112">
        <f t="shared" si="33"/>
        <v>7.7749971031620984</v>
      </c>
      <c r="W112">
        <f t="shared" si="34"/>
        <v>14.590814023371808</v>
      </c>
      <c r="Y112">
        <f t="shared" si="35"/>
        <v>44.720709680157768</v>
      </c>
      <c r="Z112">
        <f t="shared" si="36"/>
        <v>44.720709680157768</v>
      </c>
      <c r="AA112">
        <f t="shared" si="37"/>
        <v>670.81064520236646</v>
      </c>
      <c r="AB112">
        <f t="shared" si="38"/>
        <v>1.4452699597544371E-2</v>
      </c>
      <c r="AC112">
        <f t="shared" si="39"/>
        <v>69.191225711901467</v>
      </c>
      <c r="AD112">
        <f t="shared" si="40"/>
        <v>1.1531870951983578</v>
      </c>
    </row>
    <row r="113" spans="1:30">
      <c r="A113">
        <f t="shared" si="42"/>
        <v>0.17035775127768313</v>
      </c>
      <c r="B113">
        <f t="shared" si="43"/>
        <v>0.47244094488188976</v>
      </c>
      <c r="C113">
        <f t="shared" si="44"/>
        <v>0.56074766355140182</v>
      </c>
      <c r="E113">
        <f t="shared" si="45"/>
        <v>10</v>
      </c>
      <c r="F113">
        <v>30</v>
      </c>
      <c r="G113">
        <v>60</v>
      </c>
      <c r="I113">
        <f t="shared" si="25"/>
        <v>0</v>
      </c>
      <c r="J113" t="e">
        <f t="shared" si="26"/>
        <v>#DIV/0!</v>
      </c>
      <c r="L113" t="e">
        <f t="shared" si="27"/>
        <v>#DIV/0!</v>
      </c>
      <c r="M113" t="e">
        <f t="shared" si="28"/>
        <v>#DIV/0!</v>
      </c>
      <c r="O113">
        <f t="shared" si="29"/>
        <v>7.066769158896669</v>
      </c>
      <c r="P113">
        <f t="shared" si="30"/>
        <v>5.2106578771365042</v>
      </c>
      <c r="Q113">
        <f t="shared" si="46"/>
        <v>7.066769158896669</v>
      </c>
      <c r="R113">
        <f t="shared" si="46"/>
        <v>5.2106578771365042</v>
      </c>
      <c r="S113">
        <f t="shared" si="31"/>
        <v>12.277427036033174</v>
      </c>
      <c r="T113">
        <f t="shared" si="32"/>
        <v>712.52078099657217</v>
      </c>
      <c r="U113">
        <f t="shared" si="33"/>
        <v>11.87534634994287</v>
      </c>
      <c r="W113">
        <f t="shared" si="34"/>
        <v>12.616499027405645</v>
      </c>
      <c r="Y113">
        <f t="shared" si="35"/>
        <v>21.427797397378647</v>
      </c>
      <c r="Z113">
        <f t="shared" si="36"/>
        <v>21.427797397378647</v>
      </c>
      <c r="AA113">
        <f t="shared" si="37"/>
        <v>214.27797397378646</v>
      </c>
      <c r="AB113">
        <f t="shared" si="38"/>
        <v>3.9284746746723305E-3</v>
      </c>
      <c r="AC113">
        <f t="shared" si="39"/>
        <v>254.55172371281961</v>
      </c>
      <c r="AD113">
        <f t="shared" si="40"/>
        <v>4.2425287285469935</v>
      </c>
    </row>
    <row r="114" spans="1:30">
      <c r="A114">
        <f t="shared" si="42"/>
        <v>8.5178875638841564E-2</v>
      </c>
      <c r="B114">
        <f t="shared" si="43"/>
        <v>0.47244094488188976</v>
      </c>
      <c r="C114">
        <f t="shared" si="44"/>
        <v>0.60747663551401865</v>
      </c>
      <c r="E114">
        <f t="shared" si="45"/>
        <v>5</v>
      </c>
      <c r="F114">
        <v>30</v>
      </c>
      <c r="G114">
        <v>65</v>
      </c>
      <c r="I114">
        <f t="shared" si="25"/>
        <v>0</v>
      </c>
      <c r="J114" t="e">
        <f t="shared" si="26"/>
        <v>#DIV/0!</v>
      </c>
      <c r="L114" t="e">
        <f t="shared" si="27"/>
        <v>#DIV/0!</v>
      </c>
      <c r="M114" t="e">
        <f t="shared" si="28"/>
        <v>#DIV/0!</v>
      </c>
      <c r="O114">
        <f t="shared" si="29"/>
        <v>7.066769158896669</v>
      </c>
      <c r="P114">
        <f t="shared" si="30"/>
        <v>3.8308355202870423</v>
      </c>
      <c r="Q114">
        <f t="shared" si="46"/>
        <v>7.066769158896669</v>
      </c>
      <c r="R114">
        <f t="shared" si="46"/>
        <v>3.8308355202870423</v>
      </c>
      <c r="S114">
        <f t="shared" si="31"/>
        <v>10.897604679183711</v>
      </c>
      <c r="T114">
        <f t="shared" si="32"/>
        <v>1442.7723706284269</v>
      </c>
      <c r="U114">
        <f t="shared" si="33"/>
        <v>24.046206177140448</v>
      </c>
      <c r="W114">
        <f t="shared" si="34"/>
        <v>11.054824924904018</v>
      </c>
      <c r="Y114">
        <f t="shared" si="35"/>
        <v>12.306681154251407</v>
      </c>
      <c r="Z114">
        <f t="shared" si="36"/>
        <v>12.306681154251407</v>
      </c>
      <c r="AA114">
        <f t="shared" si="37"/>
        <v>61.533405771257037</v>
      </c>
      <c r="AB114">
        <f t="shared" si="38"/>
        <v>1.0095837860703565E-3</v>
      </c>
      <c r="AC114">
        <f t="shared" si="39"/>
        <v>990.50719098049319</v>
      </c>
      <c r="AD114">
        <f t="shared" si="40"/>
        <v>16.508453183008221</v>
      </c>
    </row>
    <row r="115" spans="1:30">
      <c r="A115">
        <f t="shared" si="42"/>
        <v>0.93696763202725719</v>
      </c>
      <c r="B115">
        <f t="shared" si="43"/>
        <v>0.62992125984251968</v>
      </c>
      <c r="C115">
        <f t="shared" si="44"/>
        <v>4.6728971962616821E-2</v>
      </c>
      <c r="E115">
        <f t="shared" si="45"/>
        <v>55</v>
      </c>
      <c r="F115">
        <v>40</v>
      </c>
      <c r="G115">
        <v>5</v>
      </c>
      <c r="I115">
        <f t="shared" si="25"/>
        <v>0</v>
      </c>
      <c r="J115" t="e">
        <f t="shared" si="26"/>
        <v>#DIV/0!</v>
      </c>
      <c r="L115" t="e">
        <f t="shared" si="27"/>
        <v>#DIV/0!</v>
      </c>
      <c r="M115" t="e">
        <f t="shared" si="28"/>
        <v>#DIV/0!</v>
      </c>
      <c r="O115">
        <f t="shared" si="29"/>
        <v>5.1574179184327438</v>
      </c>
      <c r="P115">
        <f t="shared" si="30"/>
        <v>8.5398789433318037E-2</v>
      </c>
      <c r="Q115">
        <f t="shared" si="46"/>
        <v>5.1574179184327438</v>
      </c>
      <c r="R115">
        <f t="shared" si="46"/>
        <v>8.5398789433318037E-2</v>
      </c>
      <c r="S115">
        <f t="shared" si="31"/>
        <v>5.2428167078660621</v>
      </c>
      <c r="T115">
        <f t="shared" si="32"/>
        <v>138.20852577359219</v>
      </c>
      <c r="U115">
        <f t="shared" si="33"/>
        <v>2.3034754295598696</v>
      </c>
      <c r="W115">
        <f t="shared" si="34"/>
        <v>5.8203591930121554</v>
      </c>
      <c r="Y115">
        <f t="shared" si="35"/>
        <v>7.2471999478529714</v>
      </c>
      <c r="Z115">
        <f t="shared" si="36"/>
        <v>5.8203591930121554</v>
      </c>
      <c r="AA115">
        <f t="shared" si="37"/>
        <v>320.11975561566857</v>
      </c>
      <c r="AB115">
        <f t="shared" si="38"/>
        <v>2.8883233198577211E-2</v>
      </c>
      <c r="AC115">
        <f t="shared" si="39"/>
        <v>34.622162731049791</v>
      </c>
      <c r="AD115">
        <f t="shared" si="40"/>
        <v>0.57703604551749654</v>
      </c>
    </row>
    <row r="116" spans="1:30">
      <c r="A116">
        <f t="shared" si="42"/>
        <v>1.0221465076660987</v>
      </c>
      <c r="B116">
        <f t="shared" si="43"/>
        <v>0.47244094488188976</v>
      </c>
      <c r="C116">
        <f t="shared" si="44"/>
        <v>9.3457943925233641E-2</v>
      </c>
      <c r="E116">
        <f t="shared" si="45"/>
        <v>60</v>
      </c>
      <c r="F116">
        <v>30</v>
      </c>
      <c r="G116">
        <v>10</v>
      </c>
      <c r="I116">
        <f t="shared" si="25"/>
        <v>0</v>
      </c>
      <c r="J116" t="e">
        <f t="shared" si="26"/>
        <v>#DIV/0!</v>
      </c>
      <c r="L116" t="e">
        <f t="shared" si="27"/>
        <v>#DIV/0!</v>
      </c>
      <c r="M116" t="e">
        <f t="shared" si="28"/>
        <v>#DIV/0!</v>
      </c>
      <c r="O116">
        <f t="shared" si="29"/>
        <v>7.066769158896669</v>
      </c>
      <c r="P116">
        <f t="shared" si="30"/>
        <v>0.46665738314897487</v>
      </c>
      <c r="Q116">
        <f t="shared" si="46"/>
        <v>7.066769158896669</v>
      </c>
      <c r="R116">
        <f t="shared" si="46"/>
        <v>0.46665738314897487</v>
      </c>
      <c r="S116">
        <f t="shared" si="31"/>
        <v>7.5334265420456443</v>
      </c>
      <c r="T116">
        <f t="shared" si="32"/>
        <v>123.99245297107677</v>
      </c>
      <c r="U116">
        <f t="shared" si="33"/>
        <v>2.0665408828512795</v>
      </c>
      <c r="W116">
        <f t="shared" si="34"/>
        <v>7.1632812943397788</v>
      </c>
      <c r="Y116">
        <f t="shared" si="35"/>
        <v>8.4524109407068977</v>
      </c>
      <c r="Z116">
        <f t="shared" si="36"/>
        <v>7.1632812943397788</v>
      </c>
      <c r="AA116">
        <f t="shared" si="37"/>
        <v>429.79687766038671</v>
      </c>
      <c r="AB116">
        <f t="shared" si="38"/>
        <v>3.9734765824529006E-2</v>
      </c>
      <c r="AC116">
        <f t="shared" si="39"/>
        <v>25.166877902742829</v>
      </c>
      <c r="AD116">
        <f t="shared" si="40"/>
        <v>0.4194479650457138</v>
      </c>
    </row>
    <row r="117" spans="1:30">
      <c r="A117">
        <f t="shared" si="42"/>
        <v>0.93696763202725719</v>
      </c>
      <c r="B117">
        <f t="shared" si="43"/>
        <v>0.47244094488188976</v>
      </c>
      <c r="C117">
        <f t="shared" si="44"/>
        <v>0.14018691588785046</v>
      </c>
      <c r="E117">
        <f t="shared" si="45"/>
        <v>55</v>
      </c>
      <c r="F117">
        <v>30</v>
      </c>
      <c r="G117">
        <v>15</v>
      </c>
      <c r="I117">
        <f t="shared" si="25"/>
        <v>0</v>
      </c>
      <c r="J117" t="e">
        <f t="shared" si="26"/>
        <v>#DIV/0!</v>
      </c>
      <c r="L117" t="e">
        <f t="shared" si="27"/>
        <v>#DIV/0!</v>
      </c>
      <c r="M117" t="e">
        <f t="shared" si="28"/>
        <v>#DIV/0!</v>
      </c>
      <c r="O117">
        <f t="shared" si="29"/>
        <v>7.066769158896669</v>
      </c>
      <c r="P117">
        <f t="shared" si="30"/>
        <v>1.7287027479173662</v>
      </c>
      <c r="Q117">
        <f t="shared" si="46"/>
        <v>7.066769158896669</v>
      </c>
      <c r="R117">
        <f t="shared" si="46"/>
        <v>1.7287027479173662</v>
      </c>
      <c r="S117">
        <f t="shared" si="31"/>
        <v>8.7954719068140346</v>
      </c>
      <c r="T117">
        <f t="shared" si="32"/>
        <v>133.69540377482878</v>
      </c>
      <c r="U117">
        <f t="shared" si="33"/>
        <v>2.2282567295804796</v>
      </c>
      <c r="W117">
        <f t="shared" si="34"/>
        <v>8.1765802419550191</v>
      </c>
      <c r="Y117">
        <f t="shared" si="35"/>
        <v>9.6034209967958351</v>
      </c>
      <c r="Z117">
        <f t="shared" si="36"/>
        <v>8.1765802419550191</v>
      </c>
      <c r="AA117">
        <f t="shared" si="37"/>
        <v>449.71191330752606</v>
      </c>
      <c r="AB117">
        <f t="shared" si="38"/>
        <v>3.7792694039892417E-2</v>
      </c>
      <c r="AC117">
        <f t="shared" si="39"/>
        <v>26.460140654287336</v>
      </c>
      <c r="AD117">
        <f t="shared" si="40"/>
        <v>0.44100234423812229</v>
      </c>
    </row>
    <row r="118" spans="1:30">
      <c r="A118">
        <f t="shared" si="42"/>
        <v>0.85178875638841567</v>
      </c>
      <c r="B118">
        <f t="shared" si="43"/>
        <v>0.47244094488188976</v>
      </c>
      <c r="C118">
        <f t="shared" si="44"/>
        <v>0.18691588785046728</v>
      </c>
      <c r="E118">
        <f t="shared" si="45"/>
        <v>50</v>
      </c>
      <c r="F118">
        <v>30</v>
      </c>
      <c r="G118">
        <v>20</v>
      </c>
      <c r="I118">
        <f t="shared" si="25"/>
        <v>0</v>
      </c>
      <c r="J118" t="e">
        <f t="shared" si="26"/>
        <v>#DIV/0!</v>
      </c>
      <c r="L118" t="e">
        <f t="shared" si="27"/>
        <v>#DIV/0!</v>
      </c>
      <c r="M118" t="e">
        <f t="shared" si="28"/>
        <v>#DIV/0!</v>
      </c>
      <c r="O118">
        <f t="shared" si="29"/>
        <v>7.066769158896669</v>
      </c>
      <c r="P118">
        <f t="shared" si="30"/>
        <v>4.5242239855896553</v>
      </c>
      <c r="Q118">
        <f t="shared" si="46"/>
        <v>7.066769158896669</v>
      </c>
      <c r="R118">
        <f t="shared" si="46"/>
        <v>4.5242239855896553</v>
      </c>
      <c r="S118">
        <f t="shared" si="31"/>
        <v>11.590993144486324</v>
      </c>
      <c r="T118">
        <f t="shared" si="32"/>
        <v>143.38074739852385</v>
      </c>
      <c r="U118">
        <f t="shared" si="33"/>
        <v>2.3896791233087309</v>
      </c>
      <c r="W118">
        <f t="shared" si="34"/>
        <v>11.084758633980739</v>
      </c>
      <c r="Y118">
        <f t="shared" si="35"/>
        <v>12.692952813001829</v>
      </c>
      <c r="Z118">
        <f t="shared" si="36"/>
        <v>11.084758633980739</v>
      </c>
      <c r="AA118">
        <f t="shared" si="37"/>
        <v>554.23793169903695</v>
      </c>
      <c r="AB118">
        <f t="shared" si="38"/>
        <v>4.0889870731189812E-2</v>
      </c>
      <c r="AC118">
        <f t="shared" si="39"/>
        <v>24.455934492285493</v>
      </c>
      <c r="AD118">
        <f t="shared" si="40"/>
        <v>0.40759890820475825</v>
      </c>
    </row>
    <row r="119" spans="1:30">
      <c r="A119">
        <f t="shared" si="42"/>
        <v>0.76660988074957404</v>
      </c>
      <c r="B119">
        <f t="shared" si="43"/>
        <v>0.47244094488188976</v>
      </c>
      <c r="C119">
        <f t="shared" si="44"/>
        <v>0.23364485981308411</v>
      </c>
      <c r="E119">
        <f t="shared" si="45"/>
        <v>45</v>
      </c>
      <c r="F119">
        <v>30</v>
      </c>
      <c r="G119">
        <v>25</v>
      </c>
      <c r="I119">
        <f t="shared" si="25"/>
        <v>0</v>
      </c>
      <c r="J119" t="e">
        <f t="shared" si="26"/>
        <v>#DIV/0!</v>
      </c>
      <c r="L119" t="e">
        <f t="shared" si="27"/>
        <v>#DIV/0!</v>
      </c>
      <c r="M119" t="e">
        <f t="shared" si="28"/>
        <v>#DIV/0!</v>
      </c>
      <c r="O119">
        <f t="shared" si="29"/>
        <v>7.066769158896669</v>
      </c>
      <c r="P119">
        <f t="shared" si="30"/>
        <v>8.7175672905445776</v>
      </c>
      <c r="Q119">
        <f t="shared" si="46"/>
        <v>7.066769158896669</v>
      </c>
      <c r="R119">
        <f t="shared" si="46"/>
        <v>8.7175672905445776</v>
      </c>
      <c r="S119">
        <f t="shared" si="31"/>
        <v>15.784336449441247</v>
      </c>
      <c r="T119">
        <f t="shared" si="32"/>
        <v>153.54216574485167</v>
      </c>
      <c r="U119">
        <f t="shared" si="33"/>
        <v>2.559036095747528</v>
      </c>
      <c r="W119">
        <f t="shared" si="34"/>
        <v>15.501232389648408</v>
      </c>
      <c r="Y119">
        <f t="shared" si="35"/>
        <v>17.359069988775936</v>
      </c>
      <c r="Z119">
        <f t="shared" si="36"/>
        <v>15.501232389648408</v>
      </c>
      <c r="AA119">
        <f t="shared" si="37"/>
        <v>697.55545753417834</v>
      </c>
      <c r="AB119">
        <f t="shared" si="38"/>
        <v>4.4862494486297533E-2</v>
      </c>
      <c r="AC119">
        <f t="shared" si="39"/>
        <v>22.290334308214462</v>
      </c>
      <c r="AD119">
        <f t="shared" si="40"/>
        <v>0.37150557180357435</v>
      </c>
    </row>
    <row r="120" spans="1:30">
      <c r="A120">
        <f t="shared" si="42"/>
        <v>0.68143100511073251</v>
      </c>
      <c r="B120">
        <f t="shared" si="43"/>
        <v>0.47244094488188976</v>
      </c>
      <c r="C120">
        <f t="shared" si="44"/>
        <v>0.28037383177570091</v>
      </c>
      <c r="E120">
        <f t="shared" si="45"/>
        <v>40</v>
      </c>
      <c r="F120">
        <v>30</v>
      </c>
      <c r="G120">
        <v>30</v>
      </c>
      <c r="I120">
        <f t="shared" si="25"/>
        <v>0</v>
      </c>
      <c r="J120" t="e">
        <f t="shared" si="26"/>
        <v>#DIV/0!</v>
      </c>
      <c r="L120" t="e">
        <f t="shared" si="27"/>
        <v>#DIV/0!</v>
      </c>
      <c r="M120" t="e">
        <f t="shared" si="28"/>
        <v>#DIV/0!</v>
      </c>
      <c r="O120">
        <f t="shared" si="29"/>
        <v>7.066769158896669</v>
      </c>
      <c r="P120">
        <f t="shared" si="30"/>
        <v>12.888423386618358</v>
      </c>
      <c r="Q120">
        <f t="shared" si="46"/>
        <v>7.066769158896669</v>
      </c>
      <c r="R120">
        <f t="shared" si="46"/>
        <v>12.888423386618358</v>
      </c>
      <c r="S120">
        <f t="shared" si="31"/>
        <v>19.955192545515025</v>
      </c>
      <c r="T120">
        <f t="shared" si="32"/>
        <v>166.72892248838104</v>
      </c>
      <c r="U120">
        <f t="shared" si="33"/>
        <v>2.7788153748063507</v>
      </c>
      <c r="W120">
        <f t="shared" si="34"/>
        <v>19.453812938394663</v>
      </c>
      <c r="Y120">
        <f t="shared" si="35"/>
        <v>21.676713406825055</v>
      </c>
      <c r="Z120">
        <f t="shared" si="36"/>
        <v>19.453812938394663</v>
      </c>
      <c r="AA120">
        <f t="shared" si="37"/>
        <v>778.1525175357865</v>
      </c>
      <c r="AB120">
        <f t="shared" si="38"/>
        <v>4.3907625876789327E-2</v>
      </c>
      <c r="AC120">
        <f t="shared" si="39"/>
        <v>22.775087015775661</v>
      </c>
      <c r="AD120">
        <f t="shared" si="40"/>
        <v>0.37958478359626102</v>
      </c>
    </row>
    <row r="121" spans="1:30">
      <c r="A121">
        <f t="shared" si="42"/>
        <v>0.59625212947189099</v>
      </c>
      <c r="B121">
        <f t="shared" si="43"/>
        <v>0.47244094488188976</v>
      </c>
      <c r="C121">
        <f t="shared" si="44"/>
        <v>0.32710280373831774</v>
      </c>
      <c r="E121">
        <f t="shared" si="45"/>
        <v>35</v>
      </c>
      <c r="F121">
        <v>30</v>
      </c>
      <c r="G121">
        <v>35</v>
      </c>
      <c r="I121">
        <f t="shared" si="25"/>
        <v>0</v>
      </c>
      <c r="J121" t="e">
        <f t="shared" si="26"/>
        <v>#DIV/0!</v>
      </c>
      <c r="L121" t="e">
        <f t="shared" si="27"/>
        <v>#DIV/0!</v>
      </c>
      <c r="M121" t="e">
        <f t="shared" si="28"/>
        <v>#DIV/0!</v>
      </c>
      <c r="O121">
        <f t="shared" si="29"/>
        <v>7.066769158896669</v>
      </c>
      <c r="P121">
        <f t="shared" si="30"/>
        <v>15.236436151275491</v>
      </c>
      <c r="Q121">
        <f t="shared" si="46"/>
        <v>7.066769158896669</v>
      </c>
      <c r="R121">
        <f t="shared" si="46"/>
        <v>15.236436151275491</v>
      </c>
      <c r="S121">
        <f t="shared" si="31"/>
        <v>22.30320531017216</v>
      </c>
      <c r="T121">
        <f t="shared" si="32"/>
        <v>186.8891563322077</v>
      </c>
      <c r="U121">
        <f t="shared" si="33"/>
        <v>3.1148192722034618</v>
      </c>
      <c r="W121">
        <f t="shared" si="34"/>
        <v>21.345753779292878</v>
      </c>
      <c r="Y121">
        <f t="shared" si="35"/>
        <v>24.15139395219807</v>
      </c>
      <c r="Z121">
        <f t="shared" si="36"/>
        <v>24.15139395219807</v>
      </c>
      <c r="AA121">
        <f t="shared" si="37"/>
        <v>845.29878832693248</v>
      </c>
      <c r="AB121">
        <f t="shared" si="38"/>
        <v>4.1356821989303294E-2</v>
      </c>
      <c r="AC121">
        <f t="shared" si="39"/>
        <v>24.179807632671686</v>
      </c>
      <c r="AD121">
        <f t="shared" si="40"/>
        <v>0.40299679387786141</v>
      </c>
    </row>
    <row r="122" spans="1:30">
      <c r="A122">
        <f t="shared" si="42"/>
        <v>0.51107325383304936</v>
      </c>
      <c r="B122">
        <f t="shared" si="43"/>
        <v>0.47244094488188976</v>
      </c>
      <c r="C122">
        <f t="shared" si="44"/>
        <v>0.37383177570093457</v>
      </c>
      <c r="E122">
        <f t="shared" si="45"/>
        <v>30</v>
      </c>
      <c r="F122">
        <v>30</v>
      </c>
      <c r="G122">
        <v>40</v>
      </c>
      <c r="I122">
        <f t="shared" si="25"/>
        <v>0</v>
      </c>
      <c r="J122" t="e">
        <f t="shared" si="26"/>
        <v>#DIV/0!</v>
      </c>
      <c r="L122" t="e">
        <f t="shared" si="27"/>
        <v>#DIV/0!</v>
      </c>
      <c r="M122" t="e">
        <f t="shared" si="28"/>
        <v>#DIV/0!</v>
      </c>
      <c r="O122">
        <f t="shared" si="29"/>
        <v>7.066769158896669</v>
      </c>
      <c r="P122">
        <f t="shared" si="30"/>
        <v>15.009698000922032</v>
      </c>
      <c r="Q122">
        <f t="shared" si="46"/>
        <v>7.066769158896669</v>
      </c>
      <c r="R122">
        <f t="shared" si="46"/>
        <v>15.009698000922032</v>
      </c>
      <c r="S122">
        <f t="shared" si="31"/>
        <v>22.076467159818701</v>
      </c>
      <c r="T122">
        <f t="shared" si="32"/>
        <v>218.44231969586323</v>
      </c>
      <c r="U122">
        <f t="shared" si="33"/>
        <v>3.6407053282643873</v>
      </c>
      <c r="W122">
        <f t="shared" si="34"/>
        <v>21.01861950705176</v>
      </c>
      <c r="Y122">
        <f t="shared" si="35"/>
        <v>24.893767496607989</v>
      </c>
      <c r="Z122">
        <f t="shared" si="36"/>
        <v>24.893767496607989</v>
      </c>
      <c r="AA122">
        <f t="shared" si="37"/>
        <v>746.81302489823963</v>
      </c>
      <c r="AB122">
        <f t="shared" si="38"/>
        <v>3.175548843368399E-2</v>
      </c>
      <c r="AC122">
        <f t="shared" si="39"/>
        <v>31.490619396024478</v>
      </c>
      <c r="AD122">
        <f t="shared" si="40"/>
        <v>0.52484365660040799</v>
      </c>
    </row>
    <row r="123" spans="1:30">
      <c r="A123">
        <f t="shared" si="42"/>
        <v>0.42589437819420783</v>
      </c>
      <c r="B123">
        <f t="shared" si="43"/>
        <v>0.47244094488188976</v>
      </c>
      <c r="C123">
        <f t="shared" si="44"/>
        <v>0.42056074766355139</v>
      </c>
      <c r="E123">
        <f t="shared" si="45"/>
        <v>25</v>
      </c>
      <c r="F123">
        <v>30</v>
      </c>
      <c r="G123">
        <v>45</v>
      </c>
      <c r="I123">
        <f t="shared" si="25"/>
        <v>0</v>
      </c>
      <c r="J123" t="e">
        <f t="shared" si="26"/>
        <v>#DIV/0!</v>
      </c>
      <c r="L123" t="e">
        <f t="shared" si="27"/>
        <v>#DIV/0!</v>
      </c>
      <c r="M123" t="e">
        <f t="shared" si="28"/>
        <v>#DIV/0!</v>
      </c>
      <c r="O123">
        <f t="shared" si="29"/>
        <v>7.066769158896669</v>
      </c>
      <c r="P123">
        <f t="shared" si="30"/>
        <v>12.840777156141884</v>
      </c>
      <c r="Q123">
        <f t="shared" si="46"/>
        <v>7.066769158896669</v>
      </c>
      <c r="R123">
        <f t="shared" si="46"/>
        <v>12.840777156141884</v>
      </c>
      <c r="S123">
        <f t="shared" si="31"/>
        <v>19.907546315038552</v>
      </c>
      <c r="T123">
        <f t="shared" si="32"/>
        <v>266.8722777124047</v>
      </c>
      <c r="U123">
        <f t="shared" si="33"/>
        <v>4.4478712952067445</v>
      </c>
      <c r="W123">
        <f t="shared" si="34"/>
        <v>19.240829301324826</v>
      </c>
      <c r="Y123">
        <f t="shared" si="35"/>
        <v>25.664017641225023</v>
      </c>
      <c r="Z123">
        <f t="shared" si="36"/>
        <v>25.664017641225023</v>
      </c>
      <c r="AA123">
        <f t="shared" si="37"/>
        <v>641.60044103062557</v>
      </c>
      <c r="AB123">
        <f t="shared" si="38"/>
        <v>2.317501378220705E-2</v>
      </c>
      <c r="AC123">
        <f t="shared" si="39"/>
        <v>43.149920401245431</v>
      </c>
      <c r="AD123">
        <f t="shared" si="40"/>
        <v>0.71916534002075716</v>
      </c>
    </row>
    <row r="124" spans="1:30">
      <c r="A124">
        <f t="shared" si="42"/>
        <v>0.34071550255536626</v>
      </c>
      <c r="B124">
        <f t="shared" si="43"/>
        <v>0.47244094488188976</v>
      </c>
      <c r="C124">
        <f t="shared" si="44"/>
        <v>0.46728971962616822</v>
      </c>
      <c r="E124">
        <f t="shared" si="45"/>
        <v>20</v>
      </c>
      <c r="F124">
        <v>30</v>
      </c>
      <c r="G124">
        <v>50</v>
      </c>
      <c r="I124">
        <f t="shared" si="25"/>
        <v>0</v>
      </c>
      <c r="J124" t="e">
        <f t="shared" si="26"/>
        <v>#DIV/0!</v>
      </c>
      <c r="L124" t="e">
        <f t="shared" si="27"/>
        <v>#DIV/0!</v>
      </c>
      <c r="M124" t="e">
        <f t="shared" si="28"/>
        <v>#DIV/0!</v>
      </c>
      <c r="O124">
        <f t="shared" si="29"/>
        <v>7.066769158896669</v>
      </c>
      <c r="P124">
        <f t="shared" si="30"/>
        <v>9.9418521732791447</v>
      </c>
      <c r="Q124">
        <f t="shared" si="46"/>
        <v>7.066769158896669</v>
      </c>
      <c r="R124">
        <f t="shared" si="46"/>
        <v>9.9418521732791447</v>
      </c>
      <c r="S124">
        <f t="shared" si="31"/>
        <v>17.008621332175814</v>
      </c>
      <c r="T124">
        <f t="shared" si="32"/>
        <v>341.8551517365886</v>
      </c>
      <c r="U124">
        <f t="shared" si="33"/>
        <v>5.697585862276477</v>
      </c>
      <c r="W124">
        <f t="shared" si="34"/>
        <v>16.896511907100439</v>
      </c>
      <c r="Y124">
        <f t="shared" si="35"/>
        <v>34.531787659972217</v>
      </c>
      <c r="Z124">
        <f t="shared" si="36"/>
        <v>34.531787659972217</v>
      </c>
      <c r="AA124">
        <f t="shared" si="37"/>
        <v>690.63575319944437</v>
      </c>
      <c r="AB124">
        <f t="shared" si="38"/>
        <v>1.9765893829986107E-2</v>
      </c>
      <c r="AC124">
        <f t="shared" si="39"/>
        <v>50.592197276853575</v>
      </c>
      <c r="AD124">
        <f t="shared" si="40"/>
        <v>0.84320328794755961</v>
      </c>
    </row>
    <row r="125" spans="1:30">
      <c r="A125">
        <f t="shared" si="42"/>
        <v>0.25553662691652468</v>
      </c>
      <c r="B125">
        <f t="shared" si="43"/>
        <v>0.47244094488188976</v>
      </c>
      <c r="C125">
        <f t="shared" si="44"/>
        <v>0.51401869158878499</v>
      </c>
      <c r="E125">
        <f t="shared" si="45"/>
        <v>15</v>
      </c>
      <c r="F125">
        <v>30</v>
      </c>
      <c r="G125">
        <v>55</v>
      </c>
      <c r="I125">
        <f t="shared" si="25"/>
        <v>0</v>
      </c>
      <c r="J125" t="e">
        <f t="shared" si="26"/>
        <v>#DIV/0!</v>
      </c>
      <c r="L125" t="e">
        <f t="shared" si="27"/>
        <v>#DIV/0!</v>
      </c>
      <c r="M125" t="e">
        <f t="shared" si="28"/>
        <v>#DIV/0!</v>
      </c>
      <c r="O125">
        <f t="shared" si="29"/>
        <v>7.066769158896669</v>
      </c>
      <c r="P125">
        <f t="shared" si="30"/>
        <v>7.2598186320334319</v>
      </c>
      <c r="Q125">
        <f t="shared" si="46"/>
        <v>7.066769158896669</v>
      </c>
      <c r="R125">
        <f t="shared" si="46"/>
        <v>7.2598186320334319</v>
      </c>
      <c r="S125">
        <f t="shared" si="31"/>
        <v>14.326587790930102</v>
      </c>
      <c r="T125">
        <f t="shared" si="32"/>
        <v>466.49982618972592</v>
      </c>
      <c r="U125">
        <f t="shared" si="33"/>
        <v>7.7749971031620984</v>
      </c>
      <c r="W125">
        <f t="shared" si="34"/>
        <v>14.590814023371808</v>
      </c>
      <c r="Y125">
        <f t="shared" si="35"/>
        <v>44.720709680157768</v>
      </c>
      <c r="Z125">
        <f t="shared" si="36"/>
        <v>44.720709680157768</v>
      </c>
      <c r="AA125">
        <f t="shared" si="37"/>
        <v>670.81064520236646</v>
      </c>
      <c r="AB125">
        <f t="shared" si="38"/>
        <v>1.4452699597544371E-2</v>
      </c>
      <c r="AC125">
        <f t="shared" si="39"/>
        <v>69.191225711901467</v>
      </c>
      <c r="AD125">
        <f t="shared" si="40"/>
        <v>1.1531870951983578</v>
      </c>
    </row>
    <row r="126" spans="1:30">
      <c r="A126">
        <f t="shared" si="42"/>
        <v>0.17035775127768313</v>
      </c>
      <c r="B126">
        <f t="shared" si="43"/>
        <v>0.47244094488188976</v>
      </c>
      <c r="C126">
        <f t="shared" si="44"/>
        <v>0.56074766355140182</v>
      </c>
      <c r="E126">
        <f t="shared" si="45"/>
        <v>10</v>
      </c>
      <c r="F126">
        <v>30</v>
      </c>
      <c r="G126">
        <v>60</v>
      </c>
      <c r="I126">
        <f t="shared" si="25"/>
        <v>0</v>
      </c>
      <c r="J126" t="e">
        <f t="shared" si="26"/>
        <v>#DIV/0!</v>
      </c>
      <c r="L126" t="e">
        <f t="shared" si="27"/>
        <v>#DIV/0!</v>
      </c>
      <c r="M126" t="e">
        <f t="shared" si="28"/>
        <v>#DIV/0!</v>
      </c>
      <c r="O126">
        <f t="shared" si="29"/>
        <v>7.066769158896669</v>
      </c>
      <c r="P126">
        <f t="shared" si="30"/>
        <v>5.2106578771365042</v>
      </c>
      <c r="Q126">
        <f t="shared" si="46"/>
        <v>7.066769158896669</v>
      </c>
      <c r="R126">
        <f t="shared" si="46"/>
        <v>5.2106578771365042</v>
      </c>
      <c r="S126">
        <f t="shared" si="31"/>
        <v>12.277427036033174</v>
      </c>
      <c r="T126">
        <f t="shared" si="32"/>
        <v>712.52078099657217</v>
      </c>
      <c r="U126">
        <f t="shared" si="33"/>
        <v>11.87534634994287</v>
      </c>
      <c r="W126">
        <f t="shared" si="34"/>
        <v>12.616499027405645</v>
      </c>
      <c r="Y126">
        <f t="shared" si="35"/>
        <v>21.427797397378647</v>
      </c>
      <c r="Z126">
        <f t="shared" si="36"/>
        <v>21.427797397378647</v>
      </c>
      <c r="AA126">
        <f t="shared" si="37"/>
        <v>214.27797397378646</v>
      </c>
      <c r="AB126">
        <f t="shared" si="38"/>
        <v>3.9284746746723305E-3</v>
      </c>
      <c r="AC126">
        <f t="shared" si="39"/>
        <v>254.55172371281961</v>
      </c>
      <c r="AD126">
        <f t="shared" si="40"/>
        <v>4.2425287285469935</v>
      </c>
    </row>
    <row r="127" spans="1:30">
      <c r="A127">
        <f t="shared" si="42"/>
        <v>8.5178875638841564E-2</v>
      </c>
      <c r="B127">
        <f t="shared" si="43"/>
        <v>0.47244094488188976</v>
      </c>
      <c r="C127">
        <f t="shared" si="44"/>
        <v>0.60747663551401865</v>
      </c>
      <c r="E127">
        <f t="shared" si="45"/>
        <v>5</v>
      </c>
      <c r="F127">
        <v>30</v>
      </c>
      <c r="G127">
        <v>65</v>
      </c>
      <c r="I127">
        <f t="shared" si="25"/>
        <v>0</v>
      </c>
      <c r="J127" t="e">
        <f t="shared" si="26"/>
        <v>#DIV/0!</v>
      </c>
      <c r="L127" t="e">
        <f t="shared" si="27"/>
        <v>#DIV/0!</v>
      </c>
      <c r="M127" t="e">
        <f t="shared" si="28"/>
        <v>#DIV/0!</v>
      </c>
      <c r="O127">
        <f t="shared" si="29"/>
        <v>7.066769158896669</v>
      </c>
      <c r="P127">
        <f t="shared" si="30"/>
        <v>3.8308355202870423</v>
      </c>
      <c r="Q127">
        <f t="shared" si="46"/>
        <v>7.066769158896669</v>
      </c>
      <c r="R127">
        <f t="shared" si="46"/>
        <v>3.8308355202870423</v>
      </c>
      <c r="S127">
        <f t="shared" si="31"/>
        <v>10.897604679183711</v>
      </c>
      <c r="T127">
        <f t="shared" si="32"/>
        <v>1442.7723706284269</v>
      </c>
      <c r="U127">
        <f t="shared" si="33"/>
        <v>24.046206177140448</v>
      </c>
      <c r="W127">
        <f t="shared" si="34"/>
        <v>11.054824924904018</v>
      </c>
      <c r="Y127">
        <f t="shared" si="35"/>
        <v>12.306681154251407</v>
      </c>
      <c r="Z127">
        <f t="shared" si="36"/>
        <v>12.306681154251407</v>
      </c>
      <c r="AA127">
        <f t="shared" si="37"/>
        <v>61.533405771257037</v>
      </c>
      <c r="AB127">
        <f t="shared" si="38"/>
        <v>1.0095837860703565E-3</v>
      </c>
      <c r="AC127">
        <f t="shared" si="39"/>
        <v>990.50719098049319</v>
      </c>
      <c r="AD127">
        <f t="shared" si="40"/>
        <v>16.508453183008221</v>
      </c>
    </row>
    <row r="128" spans="1:30">
      <c r="A128">
        <f t="shared" si="42"/>
        <v>0.93696763202725719</v>
      </c>
      <c r="B128">
        <f t="shared" si="43"/>
        <v>0.62992125984251968</v>
      </c>
      <c r="C128">
        <f t="shared" si="44"/>
        <v>4.6728971962616821E-2</v>
      </c>
      <c r="E128">
        <f t="shared" si="45"/>
        <v>55</v>
      </c>
      <c r="F128">
        <v>40</v>
      </c>
      <c r="G128">
        <v>5</v>
      </c>
      <c r="I128">
        <f t="shared" si="25"/>
        <v>0</v>
      </c>
      <c r="J128" t="e">
        <f t="shared" si="26"/>
        <v>#DIV/0!</v>
      </c>
      <c r="L128" t="e">
        <f t="shared" si="27"/>
        <v>#DIV/0!</v>
      </c>
      <c r="M128" t="e">
        <f t="shared" si="28"/>
        <v>#DIV/0!</v>
      </c>
      <c r="O128">
        <f t="shared" si="29"/>
        <v>5.1574179184327438</v>
      </c>
      <c r="P128">
        <f t="shared" si="30"/>
        <v>8.5398789433318037E-2</v>
      </c>
      <c r="Q128">
        <f t="shared" si="46"/>
        <v>5.1574179184327438</v>
      </c>
      <c r="R128">
        <f t="shared" si="46"/>
        <v>8.5398789433318037E-2</v>
      </c>
      <c r="S128">
        <f t="shared" si="31"/>
        <v>5.2428167078660621</v>
      </c>
      <c r="T128">
        <f t="shared" si="32"/>
        <v>138.20852577359219</v>
      </c>
      <c r="U128">
        <f t="shared" si="33"/>
        <v>2.3034754295598696</v>
      </c>
      <c r="W128">
        <f t="shared" si="34"/>
        <v>5.8203591930121554</v>
      </c>
      <c r="Y128">
        <f t="shared" si="35"/>
        <v>7.2471999478529714</v>
      </c>
      <c r="Z128">
        <f t="shared" si="36"/>
        <v>5.8203591930121554</v>
      </c>
      <c r="AA128">
        <f t="shared" si="37"/>
        <v>320.11975561566857</v>
      </c>
      <c r="AB128">
        <f t="shared" si="38"/>
        <v>2.8883233198577211E-2</v>
      </c>
      <c r="AC128">
        <f t="shared" si="39"/>
        <v>34.622162731049791</v>
      </c>
      <c r="AD128">
        <f t="shared" si="40"/>
        <v>0.57703604551749654</v>
      </c>
    </row>
    <row r="129" spans="1:30">
      <c r="A129">
        <f t="shared" si="42"/>
        <v>1.0221465076660987</v>
      </c>
      <c r="B129">
        <f t="shared" si="43"/>
        <v>0.47244094488188976</v>
      </c>
      <c r="C129">
        <f t="shared" si="44"/>
        <v>9.3457943925233641E-2</v>
      </c>
      <c r="E129">
        <f t="shared" si="45"/>
        <v>60</v>
      </c>
      <c r="F129">
        <v>30</v>
      </c>
      <c r="G129">
        <v>10</v>
      </c>
      <c r="I129">
        <f t="shared" si="25"/>
        <v>0</v>
      </c>
      <c r="J129" t="e">
        <f t="shared" si="26"/>
        <v>#DIV/0!</v>
      </c>
      <c r="L129" t="e">
        <f t="shared" si="27"/>
        <v>#DIV/0!</v>
      </c>
      <c r="M129" t="e">
        <f t="shared" si="28"/>
        <v>#DIV/0!</v>
      </c>
      <c r="O129">
        <f t="shared" si="29"/>
        <v>7.066769158896669</v>
      </c>
      <c r="P129">
        <f t="shared" si="30"/>
        <v>0.46665738314897487</v>
      </c>
      <c r="Q129">
        <f t="shared" si="46"/>
        <v>7.066769158896669</v>
      </c>
      <c r="R129">
        <f t="shared" si="46"/>
        <v>0.46665738314897487</v>
      </c>
      <c r="S129">
        <f t="shared" si="31"/>
        <v>7.5334265420456443</v>
      </c>
      <c r="T129">
        <f t="shared" si="32"/>
        <v>123.99245297107677</v>
      </c>
      <c r="U129">
        <f t="shared" si="33"/>
        <v>2.0665408828512795</v>
      </c>
      <c r="W129">
        <f t="shared" si="34"/>
        <v>7.1632812943397788</v>
      </c>
      <c r="Y129">
        <f t="shared" si="35"/>
        <v>8.4524109407068977</v>
      </c>
      <c r="Z129">
        <f t="shared" si="36"/>
        <v>7.1632812943397788</v>
      </c>
      <c r="AA129">
        <f t="shared" si="37"/>
        <v>429.79687766038671</v>
      </c>
      <c r="AB129">
        <f t="shared" si="38"/>
        <v>3.9734765824529006E-2</v>
      </c>
      <c r="AC129">
        <f t="shared" si="39"/>
        <v>25.166877902742829</v>
      </c>
      <c r="AD129">
        <f t="shared" si="40"/>
        <v>0.4194479650457138</v>
      </c>
    </row>
    <row r="130" spans="1:30">
      <c r="A130">
        <f t="shared" si="42"/>
        <v>0.93696763202725719</v>
      </c>
      <c r="B130">
        <f t="shared" si="43"/>
        <v>0.47244094488188976</v>
      </c>
      <c r="C130">
        <f t="shared" si="44"/>
        <v>0.14018691588785046</v>
      </c>
      <c r="E130">
        <f t="shared" si="45"/>
        <v>55</v>
      </c>
      <c r="F130">
        <v>30</v>
      </c>
      <c r="G130">
        <v>15</v>
      </c>
      <c r="I130">
        <f t="shared" si="25"/>
        <v>0</v>
      </c>
      <c r="J130" t="e">
        <f t="shared" si="26"/>
        <v>#DIV/0!</v>
      </c>
      <c r="L130" t="e">
        <f t="shared" si="27"/>
        <v>#DIV/0!</v>
      </c>
      <c r="M130" t="e">
        <f t="shared" si="28"/>
        <v>#DIV/0!</v>
      </c>
      <c r="O130">
        <f t="shared" si="29"/>
        <v>7.066769158896669</v>
      </c>
      <c r="P130">
        <f t="shared" si="30"/>
        <v>1.7287027479173662</v>
      </c>
      <c r="Q130">
        <f t="shared" si="46"/>
        <v>7.066769158896669</v>
      </c>
      <c r="R130">
        <f t="shared" si="46"/>
        <v>1.7287027479173662</v>
      </c>
      <c r="S130">
        <f t="shared" si="31"/>
        <v>8.7954719068140346</v>
      </c>
      <c r="T130">
        <f t="shared" si="32"/>
        <v>133.69540377482878</v>
      </c>
      <c r="U130">
        <f t="shared" si="33"/>
        <v>2.2282567295804796</v>
      </c>
      <c r="W130">
        <f t="shared" si="34"/>
        <v>8.1765802419550191</v>
      </c>
      <c r="Y130">
        <f t="shared" si="35"/>
        <v>9.6034209967958351</v>
      </c>
      <c r="Z130">
        <f t="shared" si="36"/>
        <v>8.1765802419550191</v>
      </c>
      <c r="AA130">
        <f t="shared" si="37"/>
        <v>449.71191330752606</v>
      </c>
      <c r="AB130">
        <f t="shared" si="38"/>
        <v>3.7792694039892417E-2</v>
      </c>
      <c r="AC130">
        <f t="shared" si="39"/>
        <v>26.460140654287336</v>
      </c>
      <c r="AD130">
        <f t="shared" si="40"/>
        <v>0.44100234423812229</v>
      </c>
    </row>
    <row r="131" spans="1:30">
      <c r="A131">
        <f t="shared" si="42"/>
        <v>0.85178875638841567</v>
      </c>
      <c r="B131">
        <f t="shared" si="43"/>
        <v>0.47244094488188976</v>
      </c>
      <c r="C131">
        <f t="shared" si="44"/>
        <v>0.18691588785046728</v>
      </c>
      <c r="E131">
        <f t="shared" si="45"/>
        <v>50</v>
      </c>
      <c r="F131">
        <v>30</v>
      </c>
      <c r="G131">
        <v>20</v>
      </c>
      <c r="I131">
        <f t="shared" si="25"/>
        <v>0</v>
      </c>
      <c r="J131" t="e">
        <f t="shared" si="26"/>
        <v>#DIV/0!</v>
      </c>
      <c r="L131" t="e">
        <f t="shared" si="27"/>
        <v>#DIV/0!</v>
      </c>
      <c r="M131" t="e">
        <f t="shared" si="28"/>
        <v>#DIV/0!</v>
      </c>
      <c r="O131">
        <f t="shared" si="29"/>
        <v>7.066769158896669</v>
      </c>
      <c r="P131">
        <f t="shared" si="30"/>
        <v>4.5242239855896553</v>
      </c>
      <c r="Q131">
        <f t="shared" si="46"/>
        <v>7.066769158896669</v>
      </c>
      <c r="R131">
        <f t="shared" si="46"/>
        <v>4.5242239855896553</v>
      </c>
      <c r="S131">
        <f t="shared" si="31"/>
        <v>11.590993144486324</v>
      </c>
      <c r="T131">
        <f t="shared" si="32"/>
        <v>143.38074739852385</v>
      </c>
      <c r="U131">
        <f t="shared" si="33"/>
        <v>2.3896791233087309</v>
      </c>
      <c r="W131">
        <f t="shared" si="34"/>
        <v>11.084758633980739</v>
      </c>
      <c r="Y131">
        <f t="shared" si="35"/>
        <v>12.692952813001829</v>
      </c>
      <c r="Z131">
        <f t="shared" si="36"/>
        <v>11.084758633980739</v>
      </c>
      <c r="AA131">
        <f t="shared" si="37"/>
        <v>554.23793169903695</v>
      </c>
      <c r="AB131">
        <f t="shared" si="38"/>
        <v>4.0889870731189812E-2</v>
      </c>
      <c r="AC131">
        <f t="shared" si="39"/>
        <v>24.455934492285493</v>
      </c>
      <c r="AD131">
        <f t="shared" si="40"/>
        <v>0.40759890820475825</v>
      </c>
    </row>
    <row r="132" spans="1:30">
      <c r="A132">
        <f t="shared" si="42"/>
        <v>0.76660988074957404</v>
      </c>
      <c r="B132">
        <f t="shared" si="43"/>
        <v>0.47244094488188976</v>
      </c>
      <c r="C132">
        <f t="shared" si="44"/>
        <v>0.23364485981308411</v>
      </c>
      <c r="E132">
        <f t="shared" si="45"/>
        <v>45</v>
      </c>
      <c r="F132">
        <v>30</v>
      </c>
      <c r="G132">
        <v>25</v>
      </c>
      <c r="I132">
        <f t="shared" ref="I132:I176" si="47">H132/60</f>
        <v>0</v>
      </c>
      <c r="J132" t="e">
        <f t="shared" ref="J132:J176" si="48">1/H132</f>
        <v>#DIV/0!</v>
      </c>
      <c r="L132" t="e">
        <f t="shared" ref="L132:L176" si="49">((J132-K$3*E132)/(K$3*E132))*100</f>
        <v>#DIV/0!</v>
      </c>
      <c r="M132" t="e">
        <f t="shared" ref="M132:M176" si="50">L132/E132</f>
        <v>#DIV/0!</v>
      </c>
      <c r="O132">
        <f t="shared" ref="O132:O176" si="51">1/(-0.217197441759404+0.000191379615261243*F132^2+167.816852655858/F132^2)</f>
        <v>7.066769158896669</v>
      </c>
      <c r="P132">
        <f t="shared" ref="P132:P176" si="52">EXP(-4.58869472660825+0.471406789315691*G132-0.00942567476051772*G132^2+0.0000550343640061453*G132^3)</f>
        <v>8.7175672905445776</v>
      </c>
      <c r="Q132">
        <f t="shared" si="46"/>
        <v>7.066769158896669</v>
      </c>
      <c r="R132">
        <f t="shared" si="46"/>
        <v>8.7175672905445776</v>
      </c>
      <c r="S132">
        <f t="shared" ref="S132:S176" si="53">Q132+R132</f>
        <v>15.784336449441247</v>
      </c>
      <c r="T132">
        <f t="shared" ref="T132:T176" si="54">1/(((S132*K$3/100)+K$3)*E132)</f>
        <v>153.54216574485167</v>
      </c>
      <c r="U132">
        <f t="shared" ref="U132:U176" si="55">T132/60</f>
        <v>2.559036095747528</v>
      </c>
      <c r="W132">
        <f t="shared" ref="W132:W176" si="56">7.04026277575896*EXP(-EXP(-(F132-31.2597696494867)/12.6685895587668)-(F132-31.2597696494867)/12.6685895587668+1)+15.3829750076766*EXP(-EXP(-(G132-36.5947176188799)/13.1738646366629)-(G132-36.5947176188799)/13.1738646366629+1)+-0.936493937145338*EXP(-EXP(-(F132-31.2597696494867)/12.6685895587668)-(F132-31.2597696494867)/12.6685895587668+1)*EXP(-EXP(-(G132-36.5947176188799)/13.1738646366629)-(G132-36.5947176188799)/13.1738646366629+1)</f>
        <v>15.501232389648408</v>
      </c>
      <c r="Y132">
        <f t="shared" ref="Y132:Y176" si="57">W132+(0.0635566682938822+0.0405819231287318*LN(E132)+-0.0520371252639255*(LN(E132))^2+0.0106381602099602*(LN(E132))^3)/(1+-1.45700051352569*LN(E132)+0.798911010088653*(LN(E132))^2+-0.195314109600566*(LN(E132))^3+0.0179571310856602*(LN(E132))^4)</f>
        <v>17.359069988775936</v>
      </c>
      <c r="Z132">
        <f t="shared" ref="Z132:Z176" si="58">IF(E132&gt;=40,W132,Y132)</f>
        <v>15.501232389648408</v>
      </c>
      <c r="AA132">
        <f t="shared" ref="AA132:AA176" si="59">Z132*E132</f>
        <v>697.55545753417834</v>
      </c>
      <c r="AB132">
        <f t="shared" ref="AB132:AB176" si="60">AA132*K$3*E132/100+K$3*E132</f>
        <v>4.4862494486297533E-2</v>
      </c>
      <c r="AC132">
        <f t="shared" ref="AC132:AC176" si="61">1/AB132</f>
        <v>22.290334308214462</v>
      </c>
      <c r="AD132">
        <f t="shared" ref="AD132:AD176" si="62">AC132/60</f>
        <v>0.37150557180357435</v>
      </c>
    </row>
    <row r="133" spans="1:30">
      <c r="A133">
        <f t="shared" si="42"/>
        <v>0.68143100511073251</v>
      </c>
      <c r="B133">
        <f t="shared" si="43"/>
        <v>0.47244094488188976</v>
      </c>
      <c r="C133">
        <f t="shared" si="44"/>
        <v>0.28037383177570091</v>
      </c>
      <c r="E133">
        <f t="shared" si="45"/>
        <v>40</v>
      </c>
      <c r="F133">
        <v>30</v>
      </c>
      <c r="G133">
        <v>30</v>
      </c>
      <c r="I133">
        <f t="shared" si="47"/>
        <v>0</v>
      </c>
      <c r="J133" t="e">
        <f t="shared" si="48"/>
        <v>#DIV/0!</v>
      </c>
      <c r="L133" t="e">
        <f t="shared" si="49"/>
        <v>#DIV/0!</v>
      </c>
      <c r="M133" t="e">
        <f t="shared" si="50"/>
        <v>#DIV/0!</v>
      </c>
      <c r="O133">
        <f t="shared" si="51"/>
        <v>7.066769158896669</v>
      </c>
      <c r="P133">
        <f t="shared" si="52"/>
        <v>12.888423386618358</v>
      </c>
      <c r="Q133">
        <f t="shared" si="46"/>
        <v>7.066769158896669</v>
      </c>
      <c r="R133">
        <f t="shared" si="46"/>
        <v>12.888423386618358</v>
      </c>
      <c r="S133">
        <f t="shared" si="53"/>
        <v>19.955192545515025</v>
      </c>
      <c r="T133">
        <f t="shared" si="54"/>
        <v>166.72892248838104</v>
      </c>
      <c r="U133">
        <f t="shared" si="55"/>
        <v>2.7788153748063507</v>
      </c>
      <c r="W133">
        <f t="shared" si="56"/>
        <v>19.453812938394663</v>
      </c>
      <c r="Y133">
        <f t="shared" si="57"/>
        <v>21.676713406825055</v>
      </c>
      <c r="Z133">
        <f t="shared" si="58"/>
        <v>19.453812938394663</v>
      </c>
      <c r="AA133">
        <f t="shared" si="59"/>
        <v>778.1525175357865</v>
      </c>
      <c r="AB133">
        <f t="shared" si="60"/>
        <v>4.3907625876789327E-2</v>
      </c>
      <c r="AC133">
        <f t="shared" si="61"/>
        <v>22.775087015775661</v>
      </c>
      <c r="AD133">
        <f t="shared" si="62"/>
        <v>0.37958478359626102</v>
      </c>
    </row>
    <row r="134" spans="1:30">
      <c r="A134">
        <f t="shared" si="42"/>
        <v>0.59625212947189099</v>
      </c>
      <c r="B134">
        <f t="shared" si="43"/>
        <v>0.47244094488188976</v>
      </c>
      <c r="C134">
        <f t="shared" si="44"/>
        <v>0.32710280373831774</v>
      </c>
      <c r="E134">
        <f t="shared" si="45"/>
        <v>35</v>
      </c>
      <c r="F134">
        <v>30</v>
      </c>
      <c r="G134">
        <v>35</v>
      </c>
      <c r="I134">
        <f t="shared" si="47"/>
        <v>0</v>
      </c>
      <c r="J134" t="e">
        <f t="shared" si="48"/>
        <v>#DIV/0!</v>
      </c>
      <c r="L134" t="e">
        <f t="shared" si="49"/>
        <v>#DIV/0!</v>
      </c>
      <c r="M134" t="e">
        <f t="shared" si="50"/>
        <v>#DIV/0!</v>
      </c>
      <c r="O134">
        <f t="shared" si="51"/>
        <v>7.066769158896669</v>
      </c>
      <c r="P134">
        <f t="shared" si="52"/>
        <v>15.236436151275491</v>
      </c>
      <c r="Q134">
        <f t="shared" si="46"/>
        <v>7.066769158896669</v>
      </c>
      <c r="R134">
        <f t="shared" si="46"/>
        <v>15.236436151275491</v>
      </c>
      <c r="S134">
        <f t="shared" si="53"/>
        <v>22.30320531017216</v>
      </c>
      <c r="T134">
        <f t="shared" si="54"/>
        <v>186.8891563322077</v>
      </c>
      <c r="U134">
        <f t="shared" si="55"/>
        <v>3.1148192722034618</v>
      </c>
      <c r="W134">
        <f t="shared" si="56"/>
        <v>21.345753779292878</v>
      </c>
      <c r="Y134">
        <f t="shared" si="57"/>
        <v>24.15139395219807</v>
      </c>
      <c r="Z134">
        <f t="shared" si="58"/>
        <v>24.15139395219807</v>
      </c>
      <c r="AA134">
        <f t="shared" si="59"/>
        <v>845.29878832693248</v>
      </c>
      <c r="AB134">
        <f t="shared" si="60"/>
        <v>4.1356821989303294E-2</v>
      </c>
      <c r="AC134">
        <f t="shared" si="61"/>
        <v>24.179807632671686</v>
      </c>
      <c r="AD134">
        <f t="shared" si="62"/>
        <v>0.40299679387786141</v>
      </c>
    </row>
    <row r="135" spans="1:30">
      <c r="A135">
        <f t="shared" si="42"/>
        <v>0.51107325383304936</v>
      </c>
      <c r="B135">
        <f t="shared" si="43"/>
        <v>0.47244094488188976</v>
      </c>
      <c r="C135">
        <f t="shared" si="44"/>
        <v>0.37383177570093457</v>
      </c>
      <c r="E135">
        <f t="shared" si="45"/>
        <v>30</v>
      </c>
      <c r="F135">
        <v>30</v>
      </c>
      <c r="G135">
        <v>40</v>
      </c>
      <c r="I135">
        <f t="shared" si="47"/>
        <v>0</v>
      </c>
      <c r="J135" t="e">
        <f t="shared" si="48"/>
        <v>#DIV/0!</v>
      </c>
      <c r="L135" t="e">
        <f t="shared" si="49"/>
        <v>#DIV/0!</v>
      </c>
      <c r="M135" t="e">
        <f t="shared" si="50"/>
        <v>#DIV/0!</v>
      </c>
      <c r="O135">
        <f t="shared" si="51"/>
        <v>7.066769158896669</v>
      </c>
      <c r="P135">
        <f t="shared" si="52"/>
        <v>15.009698000922032</v>
      </c>
      <c r="Q135">
        <f t="shared" si="46"/>
        <v>7.066769158896669</v>
      </c>
      <c r="R135">
        <f t="shared" si="46"/>
        <v>15.009698000922032</v>
      </c>
      <c r="S135">
        <f t="shared" si="53"/>
        <v>22.076467159818701</v>
      </c>
      <c r="T135">
        <f t="shared" si="54"/>
        <v>218.44231969586323</v>
      </c>
      <c r="U135">
        <f t="shared" si="55"/>
        <v>3.6407053282643873</v>
      </c>
      <c r="W135">
        <f t="shared" si="56"/>
        <v>21.01861950705176</v>
      </c>
      <c r="Y135">
        <f t="shared" si="57"/>
        <v>24.893767496607989</v>
      </c>
      <c r="Z135">
        <f t="shared" si="58"/>
        <v>24.893767496607989</v>
      </c>
      <c r="AA135">
        <f t="shared" si="59"/>
        <v>746.81302489823963</v>
      </c>
      <c r="AB135">
        <f t="shared" si="60"/>
        <v>3.175548843368399E-2</v>
      </c>
      <c r="AC135">
        <f t="shared" si="61"/>
        <v>31.490619396024478</v>
      </c>
      <c r="AD135">
        <f t="shared" si="62"/>
        <v>0.52484365660040799</v>
      </c>
    </row>
    <row r="136" spans="1:30">
      <c r="A136">
        <f t="shared" si="42"/>
        <v>0.42589437819420783</v>
      </c>
      <c r="B136">
        <f t="shared" si="43"/>
        <v>0.47244094488188976</v>
      </c>
      <c r="C136">
        <f t="shared" si="44"/>
        <v>0.42056074766355139</v>
      </c>
      <c r="E136">
        <f t="shared" si="45"/>
        <v>25</v>
      </c>
      <c r="F136">
        <v>30</v>
      </c>
      <c r="G136">
        <v>45</v>
      </c>
      <c r="I136">
        <f t="shared" si="47"/>
        <v>0</v>
      </c>
      <c r="J136" t="e">
        <f t="shared" si="48"/>
        <v>#DIV/0!</v>
      </c>
      <c r="L136" t="e">
        <f t="shared" si="49"/>
        <v>#DIV/0!</v>
      </c>
      <c r="M136" t="e">
        <f t="shared" si="50"/>
        <v>#DIV/0!</v>
      </c>
      <c r="O136">
        <f t="shared" si="51"/>
        <v>7.066769158896669</v>
      </c>
      <c r="P136">
        <f t="shared" si="52"/>
        <v>12.840777156141884</v>
      </c>
      <c r="Q136">
        <f t="shared" si="46"/>
        <v>7.066769158896669</v>
      </c>
      <c r="R136">
        <f t="shared" si="46"/>
        <v>12.840777156141884</v>
      </c>
      <c r="S136">
        <f t="shared" si="53"/>
        <v>19.907546315038552</v>
      </c>
      <c r="T136">
        <f t="shared" si="54"/>
        <v>266.8722777124047</v>
      </c>
      <c r="U136">
        <f t="shared" si="55"/>
        <v>4.4478712952067445</v>
      </c>
      <c r="W136">
        <f t="shared" si="56"/>
        <v>19.240829301324826</v>
      </c>
      <c r="Y136">
        <f t="shared" si="57"/>
        <v>25.664017641225023</v>
      </c>
      <c r="Z136">
        <f t="shared" si="58"/>
        <v>25.664017641225023</v>
      </c>
      <c r="AA136">
        <f t="shared" si="59"/>
        <v>641.60044103062557</v>
      </c>
      <c r="AB136">
        <f t="shared" si="60"/>
        <v>2.317501378220705E-2</v>
      </c>
      <c r="AC136">
        <f t="shared" si="61"/>
        <v>43.149920401245431</v>
      </c>
      <c r="AD136">
        <f t="shared" si="62"/>
        <v>0.71916534002075716</v>
      </c>
    </row>
    <row r="137" spans="1:30">
      <c r="A137">
        <f t="shared" si="42"/>
        <v>0.34071550255536626</v>
      </c>
      <c r="B137">
        <f t="shared" si="43"/>
        <v>0.47244094488188976</v>
      </c>
      <c r="C137">
        <f t="shared" si="44"/>
        <v>0.46728971962616822</v>
      </c>
      <c r="E137">
        <f t="shared" si="45"/>
        <v>20</v>
      </c>
      <c r="F137">
        <v>30</v>
      </c>
      <c r="G137">
        <v>50</v>
      </c>
      <c r="I137">
        <f t="shared" si="47"/>
        <v>0</v>
      </c>
      <c r="J137" t="e">
        <f t="shared" si="48"/>
        <v>#DIV/0!</v>
      </c>
      <c r="L137" t="e">
        <f t="shared" si="49"/>
        <v>#DIV/0!</v>
      </c>
      <c r="M137" t="e">
        <f t="shared" si="50"/>
        <v>#DIV/0!</v>
      </c>
      <c r="O137">
        <f t="shared" si="51"/>
        <v>7.066769158896669</v>
      </c>
      <c r="P137">
        <f t="shared" si="52"/>
        <v>9.9418521732791447</v>
      </c>
      <c r="Q137">
        <f t="shared" si="46"/>
        <v>7.066769158896669</v>
      </c>
      <c r="R137">
        <f t="shared" si="46"/>
        <v>9.9418521732791447</v>
      </c>
      <c r="S137">
        <f t="shared" si="53"/>
        <v>17.008621332175814</v>
      </c>
      <c r="T137">
        <f t="shared" si="54"/>
        <v>341.8551517365886</v>
      </c>
      <c r="U137">
        <f t="shared" si="55"/>
        <v>5.697585862276477</v>
      </c>
      <c r="W137">
        <f t="shared" si="56"/>
        <v>16.896511907100439</v>
      </c>
      <c r="Y137">
        <f t="shared" si="57"/>
        <v>34.531787659972217</v>
      </c>
      <c r="Z137">
        <f t="shared" si="58"/>
        <v>34.531787659972217</v>
      </c>
      <c r="AA137">
        <f t="shared" si="59"/>
        <v>690.63575319944437</v>
      </c>
      <c r="AB137">
        <f t="shared" si="60"/>
        <v>1.9765893829986107E-2</v>
      </c>
      <c r="AC137">
        <f t="shared" si="61"/>
        <v>50.592197276853575</v>
      </c>
      <c r="AD137">
        <f t="shared" si="62"/>
        <v>0.84320328794755961</v>
      </c>
    </row>
    <row r="138" spans="1:30">
      <c r="A138">
        <f t="shared" si="42"/>
        <v>0.25553662691652468</v>
      </c>
      <c r="B138">
        <f t="shared" si="43"/>
        <v>0.47244094488188976</v>
      </c>
      <c r="C138">
        <f t="shared" si="44"/>
        <v>0.51401869158878499</v>
      </c>
      <c r="E138">
        <f t="shared" si="45"/>
        <v>15</v>
      </c>
      <c r="F138">
        <v>30</v>
      </c>
      <c r="G138">
        <v>55</v>
      </c>
      <c r="I138">
        <f t="shared" si="47"/>
        <v>0</v>
      </c>
      <c r="J138" t="e">
        <f t="shared" si="48"/>
        <v>#DIV/0!</v>
      </c>
      <c r="L138" t="e">
        <f t="shared" si="49"/>
        <v>#DIV/0!</v>
      </c>
      <c r="M138" t="e">
        <f t="shared" si="50"/>
        <v>#DIV/0!</v>
      </c>
      <c r="O138">
        <f t="shared" si="51"/>
        <v>7.066769158896669</v>
      </c>
      <c r="P138">
        <f t="shared" si="52"/>
        <v>7.2598186320334319</v>
      </c>
      <c r="Q138">
        <f t="shared" si="46"/>
        <v>7.066769158896669</v>
      </c>
      <c r="R138">
        <f t="shared" si="46"/>
        <v>7.2598186320334319</v>
      </c>
      <c r="S138">
        <f t="shared" si="53"/>
        <v>14.326587790930102</v>
      </c>
      <c r="T138">
        <f t="shared" si="54"/>
        <v>466.49982618972592</v>
      </c>
      <c r="U138">
        <f t="shared" si="55"/>
        <v>7.7749971031620984</v>
      </c>
      <c r="W138">
        <f t="shared" si="56"/>
        <v>14.590814023371808</v>
      </c>
      <c r="Y138">
        <f t="shared" si="57"/>
        <v>44.720709680157768</v>
      </c>
      <c r="Z138">
        <f t="shared" si="58"/>
        <v>44.720709680157768</v>
      </c>
      <c r="AA138">
        <f t="shared" si="59"/>
        <v>670.81064520236646</v>
      </c>
      <c r="AB138">
        <f t="shared" si="60"/>
        <v>1.4452699597544371E-2</v>
      </c>
      <c r="AC138">
        <f t="shared" si="61"/>
        <v>69.191225711901467</v>
      </c>
      <c r="AD138">
        <f t="shared" si="62"/>
        <v>1.1531870951983578</v>
      </c>
    </row>
    <row r="139" spans="1:30">
      <c r="A139">
        <f t="shared" si="42"/>
        <v>0.17035775127768313</v>
      </c>
      <c r="B139">
        <f t="shared" si="43"/>
        <v>0.47244094488188976</v>
      </c>
      <c r="C139">
        <f t="shared" si="44"/>
        <v>0.56074766355140182</v>
      </c>
      <c r="E139">
        <f t="shared" si="45"/>
        <v>10</v>
      </c>
      <c r="F139">
        <v>30</v>
      </c>
      <c r="G139">
        <v>60</v>
      </c>
      <c r="I139">
        <f t="shared" si="47"/>
        <v>0</v>
      </c>
      <c r="J139" t="e">
        <f t="shared" si="48"/>
        <v>#DIV/0!</v>
      </c>
      <c r="L139" t="e">
        <f t="shared" si="49"/>
        <v>#DIV/0!</v>
      </c>
      <c r="M139" t="e">
        <f t="shared" si="50"/>
        <v>#DIV/0!</v>
      </c>
      <c r="O139">
        <f t="shared" si="51"/>
        <v>7.066769158896669</v>
      </c>
      <c r="P139">
        <f t="shared" si="52"/>
        <v>5.2106578771365042</v>
      </c>
      <c r="Q139">
        <f t="shared" si="46"/>
        <v>7.066769158896669</v>
      </c>
      <c r="R139">
        <f t="shared" si="46"/>
        <v>5.2106578771365042</v>
      </c>
      <c r="S139">
        <f t="shared" si="53"/>
        <v>12.277427036033174</v>
      </c>
      <c r="T139">
        <f t="shared" si="54"/>
        <v>712.52078099657217</v>
      </c>
      <c r="U139">
        <f t="shared" si="55"/>
        <v>11.87534634994287</v>
      </c>
      <c r="W139">
        <f t="shared" si="56"/>
        <v>12.616499027405645</v>
      </c>
      <c r="Y139">
        <f t="shared" si="57"/>
        <v>21.427797397378647</v>
      </c>
      <c r="Z139">
        <f t="shared" si="58"/>
        <v>21.427797397378647</v>
      </c>
      <c r="AA139">
        <f t="shared" si="59"/>
        <v>214.27797397378646</v>
      </c>
      <c r="AB139">
        <f t="shared" si="60"/>
        <v>3.9284746746723305E-3</v>
      </c>
      <c r="AC139">
        <f t="shared" si="61"/>
        <v>254.55172371281961</v>
      </c>
      <c r="AD139">
        <f t="shared" si="62"/>
        <v>4.2425287285469935</v>
      </c>
    </row>
    <row r="140" spans="1:30">
      <c r="A140">
        <f t="shared" si="42"/>
        <v>8.5178875638841564E-2</v>
      </c>
      <c r="B140">
        <f t="shared" si="43"/>
        <v>0.47244094488188976</v>
      </c>
      <c r="C140">
        <f t="shared" si="44"/>
        <v>0.60747663551401865</v>
      </c>
      <c r="E140">
        <f t="shared" si="45"/>
        <v>5</v>
      </c>
      <c r="F140">
        <v>30</v>
      </c>
      <c r="G140">
        <v>65</v>
      </c>
      <c r="I140">
        <f t="shared" si="47"/>
        <v>0</v>
      </c>
      <c r="J140" t="e">
        <f t="shared" si="48"/>
        <v>#DIV/0!</v>
      </c>
      <c r="L140" t="e">
        <f t="shared" si="49"/>
        <v>#DIV/0!</v>
      </c>
      <c r="M140" t="e">
        <f t="shared" si="50"/>
        <v>#DIV/0!</v>
      </c>
      <c r="O140">
        <f t="shared" si="51"/>
        <v>7.066769158896669</v>
      </c>
      <c r="P140">
        <f t="shared" si="52"/>
        <v>3.8308355202870423</v>
      </c>
      <c r="Q140">
        <f t="shared" si="46"/>
        <v>7.066769158896669</v>
      </c>
      <c r="R140">
        <f t="shared" si="46"/>
        <v>3.8308355202870423</v>
      </c>
      <c r="S140">
        <f t="shared" si="53"/>
        <v>10.897604679183711</v>
      </c>
      <c r="T140">
        <f t="shared" si="54"/>
        <v>1442.7723706284269</v>
      </c>
      <c r="U140">
        <f t="shared" si="55"/>
        <v>24.046206177140448</v>
      </c>
      <c r="W140">
        <f t="shared" si="56"/>
        <v>11.054824924904018</v>
      </c>
      <c r="Y140">
        <f t="shared" si="57"/>
        <v>12.306681154251407</v>
      </c>
      <c r="Z140">
        <f t="shared" si="58"/>
        <v>12.306681154251407</v>
      </c>
      <c r="AA140">
        <f t="shared" si="59"/>
        <v>61.533405771257037</v>
      </c>
      <c r="AB140">
        <f t="shared" si="60"/>
        <v>1.0095837860703565E-3</v>
      </c>
      <c r="AC140">
        <f t="shared" si="61"/>
        <v>990.50719098049319</v>
      </c>
      <c r="AD140">
        <f t="shared" si="62"/>
        <v>16.508453183008221</v>
      </c>
    </row>
    <row r="141" spans="1:30">
      <c r="A141">
        <f t="shared" si="42"/>
        <v>0.93696763202725719</v>
      </c>
      <c r="B141">
        <f t="shared" si="43"/>
        <v>0.62992125984251968</v>
      </c>
      <c r="C141">
        <f t="shared" si="44"/>
        <v>4.6728971962616821E-2</v>
      </c>
      <c r="E141">
        <f t="shared" si="45"/>
        <v>55</v>
      </c>
      <c r="F141">
        <v>40</v>
      </c>
      <c r="G141">
        <v>5</v>
      </c>
      <c r="I141">
        <f t="shared" si="47"/>
        <v>0</v>
      </c>
      <c r="J141" t="e">
        <f t="shared" si="48"/>
        <v>#DIV/0!</v>
      </c>
      <c r="L141" t="e">
        <f t="shared" si="49"/>
        <v>#DIV/0!</v>
      </c>
      <c r="M141" t="e">
        <f t="shared" si="50"/>
        <v>#DIV/0!</v>
      </c>
      <c r="O141">
        <f t="shared" si="51"/>
        <v>5.1574179184327438</v>
      </c>
      <c r="P141">
        <f t="shared" si="52"/>
        <v>8.5398789433318037E-2</v>
      </c>
      <c r="Q141">
        <f t="shared" si="46"/>
        <v>5.1574179184327438</v>
      </c>
      <c r="R141">
        <f t="shared" si="46"/>
        <v>8.5398789433318037E-2</v>
      </c>
      <c r="S141">
        <f t="shared" si="53"/>
        <v>5.2428167078660621</v>
      </c>
      <c r="T141">
        <f t="shared" si="54"/>
        <v>138.20852577359219</v>
      </c>
      <c r="U141">
        <f t="shared" si="55"/>
        <v>2.3034754295598696</v>
      </c>
      <c r="W141">
        <f t="shared" si="56"/>
        <v>5.8203591930121554</v>
      </c>
      <c r="Y141">
        <f t="shared" si="57"/>
        <v>7.2471999478529714</v>
      </c>
      <c r="Z141">
        <f t="shared" si="58"/>
        <v>5.8203591930121554</v>
      </c>
      <c r="AA141">
        <f t="shared" si="59"/>
        <v>320.11975561566857</v>
      </c>
      <c r="AB141">
        <f t="shared" si="60"/>
        <v>2.8883233198577211E-2</v>
      </c>
      <c r="AC141">
        <f t="shared" si="61"/>
        <v>34.622162731049791</v>
      </c>
      <c r="AD141">
        <f t="shared" si="62"/>
        <v>0.57703604551749654</v>
      </c>
    </row>
    <row r="142" spans="1:30">
      <c r="A142">
        <f t="shared" si="42"/>
        <v>0.85178875638841567</v>
      </c>
      <c r="B142">
        <f t="shared" si="43"/>
        <v>0.62992125984251968</v>
      </c>
      <c r="C142">
        <f t="shared" si="44"/>
        <v>9.3457943925233641E-2</v>
      </c>
      <c r="E142">
        <f t="shared" si="45"/>
        <v>50</v>
      </c>
      <c r="F142">
        <v>40</v>
      </c>
      <c r="G142">
        <v>10</v>
      </c>
      <c r="I142">
        <f t="shared" si="47"/>
        <v>0</v>
      </c>
      <c r="J142" t="e">
        <f t="shared" si="48"/>
        <v>#DIV/0!</v>
      </c>
      <c r="L142" t="e">
        <f t="shared" si="49"/>
        <v>#DIV/0!</v>
      </c>
      <c r="M142" t="e">
        <f t="shared" si="50"/>
        <v>#DIV/0!</v>
      </c>
      <c r="O142">
        <f t="shared" si="51"/>
        <v>5.1574179184327438</v>
      </c>
      <c r="P142">
        <f t="shared" si="52"/>
        <v>0.46665738314897487</v>
      </c>
      <c r="Q142">
        <f t="shared" si="46"/>
        <v>5.1574179184327438</v>
      </c>
      <c r="R142">
        <f t="shared" si="46"/>
        <v>0.46665738314897487</v>
      </c>
      <c r="S142">
        <f t="shared" si="53"/>
        <v>5.6240753015817191</v>
      </c>
      <c r="T142">
        <f t="shared" si="54"/>
        <v>151.48061608412868</v>
      </c>
      <c r="U142">
        <f t="shared" si="55"/>
        <v>2.5246769347354783</v>
      </c>
      <c r="W142">
        <f t="shared" si="56"/>
        <v>5.9737524549526801</v>
      </c>
      <c r="Y142">
        <f t="shared" si="57"/>
        <v>7.5819466339737707</v>
      </c>
      <c r="Z142">
        <f t="shared" si="58"/>
        <v>5.9737524549526801</v>
      </c>
      <c r="AA142">
        <f t="shared" si="59"/>
        <v>298.68762274763401</v>
      </c>
      <c r="AB142">
        <f t="shared" si="60"/>
        <v>2.4917976421727127E-2</v>
      </c>
      <c r="AC142">
        <f t="shared" si="61"/>
        <v>40.131669726120059</v>
      </c>
      <c r="AD142">
        <f t="shared" si="62"/>
        <v>0.66886116210200097</v>
      </c>
    </row>
    <row r="143" spans="1:30">
      <c r="A143">
        <f t="shared" si="42"/>
        <v>0.76660988074957404</v>
      </c>
      <c r="B143">
        <f t="shared" si="43"/>
        <v>0.62992125984251968</v>
      </c>
      <c r="C143">
        <f t="shared" si="44"/>
        <v>0.14018691588785046</v>
      </c>
      <c r="E143">
        <f t="shared" si="45"/>
        <v>45</v>
      </c>
      <c r="F143">
        <v>40</v>
      </c>
      <c r="G143">
        <v>15</v>
      </c>
      <c r="I143">
        <f t="shared" si="47"/>
        <v>0</v>
      </c>
      <c r="J143" t="e">
        <f t="shared" si="48"/>
        <v>#DIV/0!</v>
      </c>
      <c r="L143" t="e">
        <f t="shared" si="49"/>
        <v>#DIV/0!</v>
      </c>
      <c r="M143" t="e">
        <f t="shared" si="50"/>
        <v>#DIV/0!</v>
      </c>
      <c r="O143">
        <f t="shared" si="51"/>
        <v>5.1574179184327438</v>
      </c>
      <c r="P143">
        <f t="shared" si="52"/>
        <v>1.7287027479173662</v>
      </c>
      <c r="Q143">
        <f t="shared" si="46"/>
        <v>5.1574179184327438</v>
      </c>
      <c r="R143">
        <f t="shared" si="46"/>
        <v>1.7287027479173662</v>
      </c>
      <c r="S143">
        <f t="shared" si="53"/>
        <v>6.8861206663501102</v>
      </c>
      <c r="T143">
        <f t="shared" si="54"/>
        <v>166.32447381332062</v>
      </c>
      <c r="U143">
        <f t="shared" si="55"/>
        <v>2.7720745635553437</v>
      </c>
      <c r="W143">
        <f t="shared" si="56"/>
        <v>6.9981625474430409</v>
      </c>
      <c r="Y143">
        <f t="shared" si="57"/>
        <v>8.8560001465705671</v>
      </c>
      <c r="Z143">
        <f t="shared" si="58"/>
        <v>6.9981625474430409</v>
      </c>
      <c r="AA143">
        <f t="shared" si="59"/>
        <v>314.91731463493682</v>
      </c>
      <c r="AB143">
        <f t="shared" si="60"/>
        <v>2.3339098948215196E-2</v>
      </c>
      <c r="AC143">
        <f t="shared" si="61"/>
        <v>42.846555568353367</v>
      </c>
      <c r="AD143">
        <f t="shared" si="62"/>
        <v>0.7141092594725561</v>
      </c>
    </row>
    <row r="144" spans="1:30">
      <c r="A144">
        <f t="shared" si="42"/>
        <v>0.68143100511073251</v>
      </c>
      <c r="B144">
        <f t="shared" si="43"/>
        <v>0.62992125984251968</v>
      </c>
      <c r="C144">
        <f t="shared" si="44"/>
        <v>0.18691588785046728</v>
      </c>
      <c r="E144">
        <f t="shared" si="45"/>
        <v>40</v>
      </c>
      <c r="F144">
        <v>40</v>
      </c>
      <c r="G144">
        <v>20</v>
      </c>
      <c r="I144">
        <f t="shared" si="47"/>
        <v>0</v>
      </c>
      <c r="J144" t="e">
        <f t="shared" si="48"/>
        <v>#DIV/0!</v>
      </c>
      <c r="L144" t="e">
        <f t="shared" si="49"/>
        <v>#DIV/0!</v>
      </c>
      <c r="M144" t="e">
        <f t="shared" si="50"/>
        <v>#DIV/0!</v>
      </c>
      <c r="O144">
        <f t="shared" si="51"/>
        <v>5.1574179184327438</v>
      </c>
      <c r="P144">
        <f t="shared" si="52"/>
        <v>4.5242239855896553</v>
      </c>
      <c r="Q144">
        <f t="shared" si="46"/>
        <v>5.1574179184327438</v>
      </c>
      <c r="R144">
        <f t="shared" si="46"/>
        <v>4.5242239855896553</v>
      </c>
      <c r="S144">
        <f t="shared" si="53"/>
        <v>9.6816419040223991</v>
      </c>
      <c r="T144">
        <f t="shared" si="54"/>
        <v>182.34592091082229</v>
      </c>
      <c r="U144">
        <f t="shared" si="55"/>
        <v>3.039098681847038</v>
      </c>
      <c r="W144">
        <f t="shared" si="56"/>
        <v>9.9382300394353091</v>
      </c>
      <c r="Y144">
        <f t="shared" si="57"/>
        <v>12.161130507865703</v>
      </c>
      <c r="Z144">
        <f t="shared" si="58"/>
        <v>9.9382300394353091</v>
      </c>
      <c r="AA144">
        <f t="shared" si="59"/>
        <v>397.52920157741238</v>
      </c>
      <c r="AB144">
        <f t="shared" si="60"/>
        <v>2.4876460078870621E-2</v>
      </c>
      <c r="AC144">
        <f t="shared" si="61"/>
        <v>40.198645499782039</v>
      </c>
      <c r="AD144">
        <f t="shared" si="62"/>
        <v>0.66997742499636737</v>
      </c>
    </row>
    <row r="145" spans="1:30">
      <c r="A145">
        <f t="shared" si="42"/>
        <v>0.59625212947189099</v>
      </c>
      <c r="B145">
        <f t="shared" si="43"/>
        <v>0.62992125984251968</v>
      </c>
      <c r="C145">
        <f t="shared" si="44"/>
        <v>0.23364485981308411</v>
      </c>
      <c r="E145">
        <f t="shared" si="45"/>
        <v>35</v>
      </c>
      <c r="F145">
        <v>40</v>
      </c>
      <c r="G145">
        <v>25</v>
      </c>
      <c r="I145">
        <f t="shared" si="47"/>
        <v>0</v>
      </c>
      <c r="J145" t="e">
        <f t="shared" si="48"/>
        <v>#DIV/0!</v>
      </c>
      <c r="L145" t="e">
        <f t="shared" si="49"/>
        <v>#DIV/0!</v>
      </c>
      <c r="M145" t="e">
        <f t="shared" si="50"/>
        <v>#DIV/0!</v>
      </c>
      <c r="O145">
        <f t="shared" si="51"/>
        <v>5.1574179184327438</v>
      </c>
      <c r="P145">
        <f t="shared" si="52"/>
        <v>8.7175672905445776</v>
      </c>
      <c r="Q145">
        <f t="shared" si="46"/>
        <v>5.1574179184327438</v>
      </c>
      <c r="R145">
        <f t="shared" si="46"/>
        <v>8.7175672905445776</v>
      </c>
      <c r="S145">
        <f t="shared" si="53"/>
        <v>13.874985208977321</v>
      </c>
      <c r="T145">
        <f t="shared" si="54"/>
        <v>200.72136839532092</v>
      </c>
      <c r="U145">
        <f t="shared" si="55"/>
        <v>3.3453561399220155</v>
      </c>
      <c r="W145">
        <f t="shared" si="56"/>
        <v>14.403131832901586</v>
      </c>
      <c r="Y145">
        <f t="shared" si="57"/>
        <v>17.208772005806779</v>
      </c>
      <c r="Z145">
        <f t="shared" si="58"/>
        <v>17.208772005806779</v>
      </c>
      <c r="AA145">
        <f t="shared" si="59"/>
        <v>602.30702020323724</v>
      </c>
      <c r="AB145">
        <f t="shared" si="60"/>
        <v>3.0725932133891628E-2</v>
      </c>
      <c r="AC145">
        <f t="shared" si="61"/>
        <v>32.545798631670152</v>
      </c>
      <c r="AD145">
        <f t="shared" si="62"/>
        <v>0.54242997719450259</v>
      </c>
    </row>
    <row r="146" spans="1:30">
      <c r="A146">
        <f t="shared" si="42"/>
        <v>0.51107325383304936</v>
      </c>
      <c r="B146">
        <f t="shared" si="43"/>
        <v>0.62992125984251968</v>
      </c>
      <c r="C146">
        <f t="shared" si="44"/>
        <v>0.28037383177570091</v>
      </c>
      <c r="E146">
        <f t="shared" si="45"/>
        <v>30</v>
      </c>
      <c r="F146">
        <v>40</v>
      </c>
      <c r="G146">
        <v>30</v>
      </c>
      <c r="I146">
        <f t="shared" si="47"/>
        <v>0</v>
      </c>
      <c r="J146" t="e">
        <f t="shared" si="48"/>
        <v>#DIV/0!</v>
      </c>
      <c r="L146" t="e">
        <f t="shared" si="49"/>
        <v>#DIV/0!</v>
      </c>
      <c r="M146" t="e">
        <f t="shared" si="50"/>
        <v>#DIV/0!</v>
      </c>
      <c r="O146">
        <f t="shared" si="51"/>
        <v>5.1574179184327438</v>
      </c>
      <c r="P146">
        <f t="shared" si="52"/>
        <v>12.888423386618358</v>
      </c>
      <c r="Q146">
        <f t="shared" si="46"/>
        <v>5.1574179184327438</v>
      </c>
      <c r="R146">
        <f t="shared" si="46"/>
        <v>12.888423386618358</v>
      </c>
      <c r="S146">
        <f t="shared" si="53"/>
        <v>18.045841305051102</v>
      </c>
      <c r="T146">
        <f t="shared" si="54"/>
        <v>225.9009412941142</v>
      </c>
      <c r="U146">
        <f t="shared" si="55"/>
        <v>3.7650156882352368</v>
      </c>
      <c r="W146">
        <f t="shared" si="56"/>
        <v>18.399053683058515</v>
      </c>
      <c r="Y146">
        <f t="shared" si="57"/>
        <v>22.274201672614744</v>
      </c>
      <c r="Z146">
        <f t="shared" si="58"/>
        <v>22.274201672614744</v>
      </c>
      <c r="AA146">
        <f t="shared" si="59"/>
        <v>668.22605017844228</v>
      </c>
      <c r="AB146">
        <f t="shared" si="60"/>
        <v>2.8808476881691587E-2</v>
      </c>
      <c r="AC146">
        <f t="shared" si="61"/>
        <v>34.712005223557021</v>
      </c>
      <c r="AD146">
        <f t="shared" si="62"/>
        <v>0.57853342039261701</v>
      </c>
    </row>
    <row r="147" spans="1:30">
      <c r="A147">
        <f t="shared" si="42"/>
        <v>0.42589437819420783</v>
      </c>
      <c r="B147">
        <f t="shared" si="43"/>
        <v>0.62992125984251968</v>
      </c>
      <c r="C147">
        <f t="shared" si="44"/>
        <v>0.32710280373831774</v>
      </c>
      <c r="E147">
        <f t="shared" si="45"/>
        <v>25</v>
      </c>
      <c r="F147">
        <v>40</v>
      </c>
      <c r="G147">
        <v>35</v>
      </c>
      <c r="I147">
        <f t="shared" si="47"/>
        <v>0</v>
      </c>
      <c r="J147" t="e">
        <f t="shared" si="48"/>
        <v>#DIV/0!</v>
      </c>
      <c r="L147" t="e">
        <f t="shared" si="49"/>
        <v>#DIV/0!</v>
      </c>
      <c r="M147" t="e">
        <f t="shared" si="50"/>
        <v>#DIV/0!</v>
      </c>
      <c r="O147">
        <f t="shared" si="51"/>
        <v>5.1574179184327438</v>
      </c>
      <c r="P147">
        <f t="shared" si="52"/>
        <v>15.236436151275491</v>
      </c>
      <c r="Q147">
        <f t="shared" si="46"/>
        <v>5.1574179184327438</v>
      </c>
      <c r="R147">
        <f t="shared" si="46"/>
        <v>15.236436151275491</v>
      </c>
      <c r="S147">
        <f t="shared" si="53"/>
        <v>20.393854069708233</v>
      </c>
      <c r="T147">
        <f t="shared" si="54"/>
        <v>265.79429861487733</v>
      </c>
      <c r="U147">
        <f t="shared" si="55"/>
        <v>4.4299049769146226</v>
      </c>
      <c r="W147">
        <f t="shared" si="56"/>
        <v>20.311740256327081</v>
      </c>
      <c r="Y147">
        <f t="shared" si="57"/>
        <v>26.734928596227277</v>
      </c>
      <c r="Z147">
        <f t="shared" si="58"/>
        <v>26.734928596227277</v>
      </c>
      <c r="AA147">
        <f t="shared" si="59"/>
        <v>668.37321490568195</v>
      </c>
      <c r="AB147">
        <f t="shared" si="60"/>
        <v>2.4011662965802559E-2</v>
      </c>
      <c r="AC147">
        <f t="shared" si="61"/>
        <v>41.646428297123833</v>
      </c>
      <c r="AD147">
        <f t="shared" si="62"/>
        <v>0.69410713828539727</v>
      </c>
    </row>
    <row r="148" spans="1:30">
      <c r="A148">
        <f t="shared" si="42"/>
        <v>0.34071550255536626</v>
      </c>
      <c r="B148">
        <f t="shared" si="43"/>
        <v>0.62992125984251968</v>
      </c>
      <c r="C148">
        <f t="shared" si="44"/>
        <v>0.37383177570093457</v>
      </c>
      <c r="E148">
        <f t="shared" si="45"/>
        <v>20</v>
      </c>
      <c r="F148">
        <v>40</v>
      </c>
      <c r="G148">
        <v>40</v>
      </c>
      <c r="I148">
        <f t="shared" si="47"/>
        <v>0</v>
      </c>
      <c r="J148" t="e">
        <f t="shared" si="48"/>
        <v>#DIV/0!</v>
      </c>
      <c r="L148" t="e">
        <f t="shared" si="49"/>
        <v>#DIV/0!</v>
      </c>
      <c r="M148" t="e">
        <f t="shared" si="50"/>
        <v>#DIV/0!</v>
      </c>
      <c r="O148">
        <f t="shared" si="51"/>
        <v>5.1574179184327438</v>
      </c>
      <c r="P148">
        <f t="shared" si="52"/>
        <v>15.009698000922032</v>
      </c>
      <c r="Q148">
        <f t="shared" si="46"/>
        <v>5.1574179184327438</v>
      </c>
      <c r="R148">
        <f t="shared" si="46"/>
        <v>15.009698000922032</v>
      </c>
      <c r="S148">
        <f t="shared" si="53"/>
        <v>20.167115919354778</v>
      </c>
      <c r="T148">
        <f t="shared" si="54"/>
        <v>332.86976802242935</v>
      </c>
      <c r="U148">
        <f t="shared" si="55"/>
        <v>5.5478294670404891</v>
      </c>
      <c r="W148">
        <f t="shared" si="56"/>
        <v>19.981018852863688</v>
      </c>
      <c r="Y148">
        <f t="shared" si="57"/>
        <v>37.616294605735462</v>
      </c>
      <c r="Z148">
        <f t="shared" si="58"/>
        <v>37.616294605735462</v>
      </c>
      <c r="AA148">
        <f t="shared" si="59"/>
        <v>752.32589211470918</v>
      </c>
      <c r="AB148">
        <f t="shared" si="60"/>
        <v>2.130814730286773E-2</v>
      </c>
      <c r="AC148">
        <f t="shared" si="61"/>
        <v>46.930405810805347</v>
      </c>
      <c r="AD148">
        <f t="shared" si="62"/>
        <v>0.78217343018008911</v>
      </c>
    </row>
    <row r="149" spans="1:30">
      <c r="A149">
        <f t="shared" si="42"/>
        <v>0.25553662691652468</v>
      </c>
      <c r="B149">
        <f t="shared" si="43"/>
        <v>0.62992125984251968</v>
      </c>
      <c r="C149">
        <f t="shared" si="44"/>
        <v>0.42056074766355139</v>
      </c>
      <c r="E149">
        <f t="shared" si="45"/>
        <v>15</v>
      </c>
      <c r="F149">
        <v>40</v>
      </c>
      <c r="G149">
        <v>45</v>
      </c>
      <c r="I149">
        <f t="shared" si="47"/>
        <v>0</v>
      </c>
      <c r="J149" t="e">
        <f t="shared" si="48"/>
        <v>#DIV/0!</v>
      </c>
      <c r="L149" t="e">
        <f t="shared" si="49"/>
        <v>#DIV/0!</v>
      </c>
      <c r="M149" t="e">
        <f t="shared" si="50"/>
        <v>#DIV/0!</v>
      </c>
      <c r="O149">
        <f t="shared" si="51"/>
        <v>5.1574179184327438</v>
      </c>
      <c r="P149">
        <f t="shared" si="52"/>
        <v>12.840777156141884</v>
      </c>
      <c r="Q149">
        <f t="shared" si="46"/>
        <v>5.1574179184327438</v>
      </c>
      <c r="R149">
        <f t="shared" si="46"/>
        <v>12.840777156141884</v>
      </c>
      <c r="S149">
        <f t="shared" si="53"/>
        <v>17.998195074574628</v>
      </c>
      <c r="T149">
        <f t="shared" si="54"/>
        <v>451.98431467215892</v>
      </c>
      <c r="U149">
        <f t="shared" si="55"/>
        <v>7.533071911202649</v>
      </c>
      <c r="W149">
        <f t="shared" si="56"/>
        <v>18.183734612745525</v>
      </c>
      <c r="Y149">
        <f t="shared" si="57"/>
        <v>48.313630269531487</v>
      </c>
      <c r="Z149">
        <f t="shared" si="58"/>
        <v>48.313630269531487</v>
      </c>
      <c r="AA149">
        <f t="shared" si="59"/>
        <v>724.70445404297232</v>
      </c>
      <c r="AB149">
        <f t="shared" si="60"/>
        <v>1.546320851330573E-2</v>
      </c>
      <c r="AC149">
        <f t="shared" si="61"/>
        <v>64.669631735194116</v>
      </c>
      <c r="AD149">
        <f t="shared" si="62"/>
        <v>1.0778271955865686</v>
      </c>
    </row>
    <row r="150" spans="1:30">
      <c r="A150">
        <f t="shared" si="42"/>
        <v>0.17035775127768313</v>
      </c>
      <c r="B150">
        <f t="shared" si="43"/>
        <v>0.62992125984251968</v>
      </c>
      <c r="C150">
        <f t="shared" si="44"/>
        <v>0.46728971962616822</v>
      </c>
      <c r="E150">
        <f t="shared" si="45"/>
        <v>10</v>
      </c>
      <c r="F150">
        <v>40</v>
      </c>
      <c r="G150">
        <v>50</v>
      </c>
      <c r="I150">
        <f t="shared" si="47"/>
        <v>0</v>
      </c>
      <c r="J150" t="e">
        <f t="shared" si="48"/>
        <v>#DIV/0!</v>
      </c>
      <c r="L150" t="e">
        <f t="shared" si="49"/>
        <v>#DIV/0!</v>
      </c>
      <c r="M150" t="e">
        <f t="shared" si="50"/>
        <v>#DIV/0!</v>
      </c>
      <c r="O150">
        <f t="shared" si="51"/>
        <v>5.1574179184327438</v>
      </c>
      <c r="P150">
        <f t="shared" si="52"/>
        <v>9.9418521732791447</v>
      </c>
      <c r="Q150">
        <f t="shared" si="46"/>
        <v>5.1574179184327438</v>
      </c>
      <c r="R150">
        <f t="shared" si="46"/>
        <v>9.9418521732791447</v>
      </c>
      <c r="S150">
        <f t="shared" si="53"/>
        <v>15.099270091711888</v>
      </c>
      <c r="T150">
        <f t="shared" si="54"/>
        <v>695.05219221855566</v>
      </c>
      <c r="U150">
        <f t="shared" si="55"/>
        <v>11.584203203642595</v>
      </c>
      <c r="W150">
        <f t="shared" si="56"/>
        <v>15.81371103352825</v>
      </c>
      <c r="Y150">
        <f t="shared" si="57"/>
        <v>24.625009403501252</v>
      </c>
      <c r="Z150">
        <f t="shared" si="58"/>
        <v>24.625009403501252</v>
      </c>
      <c r="AA150">
        <f t="shared" si="59"/>
        <v>246.25009403501252</v>
      </c>
      <c r="AB150">
        <f t="shared" si="60"/>
        <v>4.3281261754376564E-3</v>
      </c>
      <c r="AC150">
        <f t="shared" si="61"/>
        <v>231.04686865994171</v>
      </c>
      <c r="AD150">
        <f t="shared" si="62"/>
        <v>3.8507811443323616</v>
      </c>
    </row>
    <row r="151" spans="1:30">
      <c r="A151">
        <f t="shared" si="42"/>
        <v>8.5178875638841564E-2</v>
      </c>
      <c r="B151">
        <f t="shared" si="43"/>
        <v>0.62992125984251968</v>
      </c>
      <c r="C151">
        <f t="shared" si="44"/>
        <v>0.51401869158878499</v>
      </c>
      <c r="E151">
        <f t="shared" si="45"/>
        <v>5</v>
      </c>
      <c r="F151">
        <v>40</v>
      </c>
      <c r="G151">
        <v>55</v>
      </c>
      <c r="I151">
        <f t="shared" si="47"/>
        <v>0</v>
      </c>
      <c r="J151" t="e">
        <f t="shared" si="48"/>
        <v>#DIV/0!</v>
      </c>
      <c r="L151" t="e">
        <f t="shared" si="49"/>
        <v>#DIV/0!</v>
      </c>
      <c r="M151" t="e">
        <f t="shared" si="50"/>
        <v>#DIV/0!</v>
      </c>
      <c r="O151">
        <f t="shared" si="51"/>
        <v>5.1574179184327438</v>
      </c>
      <c r="P151">
        <f t="shared" si="52"/>
        <v>7.2598186320334319</v>
      </c>
      <c r="Q151">
        <f t="shared" si="46"/>
        <v>5.1574179184327438</v>
      </c>
      <c r="R151">
        <f t="shared" si="46"/>
        <v>7.2598186320334319</v>
      </c>
      <c r="S151">
        <f t="shared" si="53"/>
        <v>12.417236550466175</v>
      </c>
      <c r="T151">
        <f t="shared" si="54"/>
        <v>1423.2692860064483</v>
      </c>
      <c r="U151">
        <f t="shared" si="55"/>
        <v>23.721154766774138</v>
      </c>
      <c r="W151">
        <f t="shared" si="56"/>
        <v>13.48273044000833</v>
      </c>
      <c r="Y151">
        <f t="shared" si="57"/>
        <v>14.734586669355719</v>
      </c>
      <c r="Z151">
        <f t="shared" si="58"/>
        <v>14.734586669355719</v>
      </c>
      <c r="AA151">
        <f t="shared" si="59"/>
        <v>73.672933346778592</v>
      </c>
      <c r="AB151">
        <f t="shared" si="60"/>
        <v>1.0854558334173663E-3</v>
      </c>
      <c r="AC151">
        <f t="shared" si="61"/>
        <v>921.27193867637743</v>
      </c>
      <c r="AD151">
        <f t="shared" si="62"/>
        <v>15.354532311272957</v>
      </c>
    </row>
    <row r="152" spans="1:30">
      <c r="A152">
        <f t="shared" si="42"/>
        <v>0.76660988074957404</v>
      </c>
      <c r="B152">
        <f t="shared" si="43"/>
        <v>0.78740157480314965</v>
      </c>
      <c r="C152">
        <f t="shared" si="44"/>
        <v>4.6728971962616821E-2</v>
      </c>
      <c r="E152">
        <f t="shared" si="45"/>
        <v>45</v>
      </c>
      <c r="F152">
        <v>50</v>
      </c>
      <c r="G152">
        <v>5</v>
      </c>
      <c r="I152">
        <f t="shared" si="47"/>
        <v>0</v>
      </c>
      <c r="J152" t="e">
        <f t="shared" si="48"/>
        <v>#DIV/0!</v>
      </c>
      <c r="L152" t="e">
        <f t="shared" si="49"/>
        <v>#DIV/0!</v>
      </c>
      <c r="M152" t="e">
        <f t="shared" si="50"/>
        <v>#DIV/0!</v>
      </c>
      <c r="O152">
        <f t="shared" si="51"/>
        <v>3.0452678692115294</v>
      </c>
      <c r="P152">
        <f t="shared" si="52"/>
        <v>8.5398789433318037E-2</v>
      </c>
      <c r="Q152">
        <f t="shared" si="46"/>
        <v>3.0452678692115294</v>
      </c>
      <c r="R152">
        <f t="shared" si="46"/>
        <v>8.5398789433318037E-2</v>
      </c>
      <c r="S152">
        <f t="shared" si="53"/>
        <v>3.1306666586448473</v>
      </c>
      <c r="T152">
        <f t="shared" si="54"/>
        <v>172.3811001495894</v>
      </c>
      <c r="U152">
        <f t="shared" si="55"/>
        <v>2.8730183358264898</v>
      </c>
      <c r="W152">
        <f t="shared" si="56"/>
        <v>3.4788768785337036</v>
      </c>
      <c r="Y152">
        <f t="shared" si="57"/>
        <v>5.3367144776612303</v>
      </c>
      <c r="Z152">
        <f t="shared" si="58"/>
        <v>3.4788768785337036</v>
      </c>
      <c r="AA152">
        <f t="shared" si="59"/>
        <v>156.54945953401668</v>
      </c>
      <c r="AB152">
        <f t="shared" si="60"/>
        <v>1.4430907098788439E-2</v>
      </c>
      <c r="AC152">
        <f t="shared" si="61"/>
        <v>69.295713232327302</v>
      </c>
      <c r="AD152">
        <f t="shared" si="62"/>
        <v>1.1549285538721217</v>
      </c>
    </row>
    <row r="153" spans="1:30">
      <c r="A153">
        <f t="shared" si="42"/>
        <v>0.68143100511073251</v>
      </c>
      <c r="B153">
        <f t="shared" si="43"/>
        <v>0.78740157480314965</v>
      </c>
      <c r="C153">
        <f t="shared" si="44"/>
        <v>9.3457943925233641E-2</v>
      </c>
      <c r="E153">
        <f t="shared" si="45"/>
        <v>40</v>
      </c>
      <c r="F153">
        <v>50</v>
      </c>
      <c r="G153">
        <v>10</v>
      </c>
      <c r="I153">
        <f t="shared" si="47"/>
        <v>0</v>
      </c>
      <c r="J153" t="e">
        <f t="shared" si="48"/>
        <v>#DIV/0!</v>
      </c>
      <c r="L153" t="e">
        <f t="shared" si="49"/>
        <v>#DIV/0!</v>
      </c>
      <c r="M153" t="e">
        <f t="shared" si="50"/>
        <v>#DIV/0!</v>
      </c>
      <c r="O153">
        <f t="shared" si="51"/>
        <v>3.0452678692115294</v>
      </c>
      <c r="P153">
        <f t="shared" si="52"/>
        <v>0.46665738314897487</v>
      </c>
      <c r="Q153">
        <f t="shared" si="46"/>
        <v>3.0452678692115294</v>
      </c>
      <c r="R153">
        <f t="shared" si="46"/>
        <v>0.46665738314897487</v>
      </c>
      <c r="S153">
        <f t="shared" si="53"/>
        <v>3.5119252523605042</v>
      </c>
      <c r="T153">
        <f t="shared" si="54"/>
        <v>193.21445283951874</v>
      </c>
      <c r="U153">
        <f t="shared" si="55"/>
        <v>3.2202408806586456</v>
      </c>
      <c r="W153">
        <f t="shared" si="56"/>
        <v>3.6355405349398455</v>
      </c>
      <c r="Y153">
        <f t="shared" si="57"/>
        <v>5.8584410033702383</v>
      </c>
      <c r="Z153">
        <f t="shared" si="58"/>
        <v>3.6355405349398455</v>
      </c>
      <c r="AA153">
        <f t="shared" si="59"/>
        <v>145.42162139759381</v>
      </c>
      <c r="AB153">
        <f t="shared" si="60"/>
        <v>1.2271081069879692E-2</v>
      </c>
      <c r="AC153">
        <f t="shared" si="61"/>
        <v>81.492412470045252</v>
      </c>
      <c r="AD153">
        <f t="shared" si="62"/>
        <v>1.3582068745007543</v>
      </c>
    </row>
    <row r="154" spans="1:30">
      <c r="A154">
        <f t="shared" si="42"/>
        <v>0.59625212947189099</v>
      </c>
      <c r="B154">
        <f t="shared" si="43"/>
        <v>0.78740157480314965</v>
      </c>
      <c r="C154">
        <f t="shared" si="44"/>
        <v>0.14018691588785046</v>
      </c>
      <c r="E154">
        <f t="shared" si="45"/>
        <v>35</v>
      </c>
      <c r="F154">
        <v>50</v>
      </c>
      <c r="G154">
        <v>15</v>
      </c>
      <c r="I154">
        <f t="shared" si="47"/>
        <v>0</v>
      </c>
      <c r="J154" t="e">
        <f t="shared" si="48"/>
        <v>#DIV/0!</v>
      </c>
      <c r="L154" t="e">
        <f t="shared" si="49"/>
        <v>#DIV/0!</v>
      </c>
      <c r="M154" t="e">
        <f t="shared" si="50"/>
        <v>#DIV/0!</v>
      </c>
      <c r="O154">
        <f t="shared" si="51"/>
        <v>3.0452678692115294</v>
      </c>
      <c r="P154">
        <f t="shared" si="52"/>
        <v>1.7287027479173662</v>
      </c>
      <c r="Q154">
        <f t="shared" si="46"/>
        <v>3.0452678692115294</v>
      </c>
      <c r="R154">
        <f t="shared" si="46"/>
        <v>1.7287027479173662</v>
      </c>
      <c r="S154">
        <f t="shared" si="53"/>
        <v>4.7739706171288958</v>
      </c>
      <c r="T154">
        <f t="shared" si="54"/>
        <v>218.15669218711534</v>
      </c>
      <c r="U154">
        <f t="shared" si="55"/>
        <v>3.6359448697852557</v>
      </c>
      <c r="W154">
        <f t="shared" si="56"/>
        <v>4.6817913853267425</v>
      </c>
      <c r="Y154">
        <f t="shared" si="57"/>
        <v>7.4874315582319362</v>
      </c>
      <c r="Z154">
        <f t="shared" si="58"/>
        <v>7.4874315582319362</v>
      </c>
      <c r="AA154">
        <f t="shared" si="59"/>
        <v>262.06010453811774</v>
      </c>
      <c r="AB154">
        <f t="shared" si="60"/>
        <v>1.5840129573542652E-2</v>
      </c>
      <c r="AC154">
        <f t="shared" si="61"/>
        <v>63.130796712059315</v>
      </c>
      <c r="AD154">
        <f t="shared" si="62"/>
        <v>1.0521799452009886</v>
      </c>
    </row>
    <row r="155" spans="1:30">
      <c r="A155">
        <f t="shared" si="42"/>
        <v>0.51107325383304936</v>
      </c>
      <c r="B155">
        <f t="shared" si="43"/>
        <v>0.78740157480314965</v>
      </c>
      <c r="C155">
        <f t="shared" si="44"/>
        <v>0.18691588785046728</v>
      </c>
      <c r="E155">
        <f t="shared" si="45"/>
        <v>30</v>
      </c>
      <c r="F155">
        <v>50</v>
      </c>
      <c r="G155">
        <v>20</v>
      </c>
      <c r="I155">
        <f t="shared" si="47"/>
        <v>0</v>
      </c>
      <c r="J155" t="e">
        <f t="shared" si="48"/>
        <v>#DIV/0!</v>
      </c>
      <c r="L155" t="e">
        <f t="shared" si="49"/>
        <v>#DIV/0!</v>
      </c>
      <c r="M155" t="e">
        <f t="shared" si="50"/>
        <v>#DIV/0!</v>
      </c>
      <c r="O155">
        <f t="shared" si="51"/>
        <v>3.0452678692115294</v>
      </c>
      <c r="P155">
        <f t="shared" si="52"/>
        <v>4.5242239855896553</v>
      </c>
      <c r="Q155">
        <f t="shared" si="46"/>
        <v>3.0452678692115294</v>
      </c>
      <c r="R155">
        <f t="shared" si="46"/>
        <v>4.5242239855896553</v>
      </c>
      <c r="S155">
        <f t="shared" si="53"/>
        <v>7.5694918548011847</v>
      </c>
      <c r="T155">
        <f t="shared" si="54"/>
        <v>247.90176291491372</v>
      </c>
      <c r="U155">
        <f t="shared" si="55"/>
        <v>4.1316960485818957</v>
      </c>
      <c r="W155">
        <f t="shared" si="56"/>
        <v>7.6845420769114465</v>
      </c>
      <c r="Y155">
        <f t="shared" si="57"/>
        <v>11.559690066467677</v>
      </c>
      <c r="Z155">
        <f t="shared" si="58"/>
        <v>11.559690066467677</v>
      </c>
      <c r="AA155">
        <f t="shared" si="59"/>
        <v>346.79070199403031</v>
      </c>
      <c r="AB155">
        <f t="shared" si="60"/>
        <v>1.6754651324776139E-2</v>
      </c>
      <c r="AC155">
        <f t="shared" si="61"/>
        <v>59.68491857071583</v>
      </c>
      <c r="AD155">
        <f t="shared" si="62"/>
        <v>0.99474864284526388</v>
      </c>
    </row>
    <row r="156" spans="1:30">
      <c r="A156">
        <f t="shared" si="42"/>
        <v>0.42589437819420783</v>
      </c>
      <c r="B156">
        <f t="shared" si="43"/>
        <v>0.78740157480314965</v>
      </c>
      <c r="C156">
        <f t="shared" si="44"/>
        <v>0.23364485981308411</v>
      </c>
      <c r="E156">
        <f t="shared" si="45"/>
        <v>25</v>
      </c>
      <c r="F156">
        <v>50</v>
      </c>
      <c r="G156">
        <v>25</v>
      </c>
      <c r="I156">
        <f t="shared" si="47"/>
        <v>0</v>
      </c>
      <c r="J156" t="e">
        <f t="shared" si="48"/>
        <v>#DIV/0!</v>
      </c>
      <c r="L156" t="e">
        <f t="shared" si="49"/>
        <v>#DIV/0!</v>
      </c>
      <c r="M156" t="e">
        <f t="shared" si="50"/>
        <v>#DIV/0!</v>
      </c>
      <c r="O156">
        <f t="shared" si="51"/>
        <v>3.0452678692115294</v>
      </c>
      <c r="P156">
        <f t="shared" si="52"/>
        <v>8.7175672905445776</v>
      </c>
      <c r="Q156">
        <f t="shared" si="46"/>
        <v>3.0452678692115294</v>
      </c>
      <c r="R156">
        <f t="shared" si="46"/>
        <v>8.7175672905445776</v>
      </c>
      <c r="S156">
        <f t="shared" si="53"/>
        <v>11.762835159756108</v>
      </c>
      <c r="T156">
        <f t="shared" si="54"/>
        <v>286.32058192026483</v>
      </c>
      <c r="U156">
        <f t="shared" si="55"/>
        <v>4.7720096986710807</v>
      </c>
      <c r="W156">
        <f t="shared" si="56"/>
        <v>12.244637035515174</v>
      </c>
      <c r="Y156">
        <f t="shared" si="57"/>
        <v>18.667825375415369</v>
      </c>
      <c r="Z156">
        <f t="shared" si="58"/>
        <v>18.667825375415369</v>
      </c>
      <c r="AA156">
        <f t="shared" si="59"/>
        <v>466.69563438538421</v>
      </c>
      <c r="AB156">
        <f t="shared" si="60"/>
        <v>1.7709238574543255E-2</v>
      </c>
      <c r="AC156">
        <f t="shared" si="61"/>
        <v>56.467701634416052</v>
      </c>
      <c r="AD156">
        <f t="shared" si="62"/>
        <v>0.94112836057360083</v>
      </c>
    </row>
    <row r="157" spans="1:30">
      <c r="A157">
        <f t="shared" si="42"/>
        <v>0.34071550255536626</v>
      </c>
      <c r="B157">
        <f t="shared" si="43"/>
        <v>0.78740157480314965</v>
      </c>
      <c r="C157">
        <f t="shared" si="44"/>
        <v>0.28037383177570091</v>
      </c>
      <c r="E157">
        <f t="shared" si="45"/>
        <v>20</v>
      </c>
      <c r="F157">
        <v>50</v>
      </c>
      <c r="G157">
        <v>30</v>
      </c>
      <c r="I157">
        <f t="shared" si="47"/>
        <v>0</v>
      </c>
      <c r="J157" t="e">
        <f t="shared" si="48"/>
        <v>#DIV/0!</v>
      </c>
      <c r="L157" t="e">
        <f t="shared" si="49"/>
        <v>#DIV/0!</v>
      </c>
      <c r="M157" t="e">
        <f t="shared" si="50"/>
        <v>#DIV/0!</v>
      </c>
      <c r="O157">
        <f t="shared" si="51"/>
        <v>3.0452678692115294</v>
      </c>
      <c r="P157">
        <f t="shared" si="52"/>
        <v>12.888423386618358</v>
      </c>
      <c r="Q157">
        <f t="shared" si="46"/>
        <v>3.0452678692115294</v>
      </c>
      <c r="R157">
        <f t="shared" si="46"/>
        <v>12.888423386618358</v>
      </c>
      <c r="S157">
        <f t="shared" si="53"/>
        <v>15.933691255829888</v>
      </c>
      <c r="T157">
        <f t="shared" si="54"/>
        <v>345.02481174115593</v>
      </c>
      <c r="U157">
        <f t="shared" si="55"/>
        <v>5.7504135290192657</v>
      </c>
      <c r="W157">
        <f t="shared" si="56"/>
        <v>16.325753245179619</v>
      </c>
      <c r="Y157">
        <f t="shared" si="57"/>
        <v>33.961028998051397</v>
      </c>
      <c r="Z157">
        <f t="shared" si="58"/>
        <v>33.961028998051397</v>
      </c>
      <c r="AA157">
        <f t="shared" si="59"/>
        <v>679.22057996102797</v>
      </c>
      <c r="AB157">
        <f t="shared" si="60"/>
        <v>1.94805144990257E-2</v>
      </c>
      <c r="AC157">
        <f t="shared" si="61"/>
        <v>51.3333464601263</v>
      </c>
      <c r="AD157">
        <f t="shared" si="62"/>
        <v>0.85555577433543839</v>
      </c>
    </row>
    <row r="158" spans="1:30">
      <c r="A158">
        <f t="shared" ref="A158:A175" si="63">E158/58.7</f>
        <v>0.25553662691652468</v>
      </c>
      <c r="B158">
        <f t="shared" ref="B158:B175" si="64">F158/63.5</f>
        <v>0.78740157480314965</v>
      </c>
      <c r="C158">
        <f t="shared" ref="C158:C175" si="65">G158/107</f>
        <v>0.32710280373831774</v>
      </c>
      <c r="E158">
        <f t="shared" ref="E158:E175" si="66">100-F158-G158</f>
        <v>15</v>
      </c>
      <c r="F158">
        <v>50</v>
      </c>
      <c r="G158">
        <v>35</v>
      </c>
      <c r="I158">
        <f t="shared" si="47"/>
        <v>0</v>
      </c>
      <c r="J158" t="e">
        <f t="shared" si="48"/>
        <v>#DIV/0!</v>
      </c>
      <c r="L158" t="e">
        <f t="shared" si="49"/>
        <v>#DIV/0!</v>
      </c>
      <c r="M158" t="e">
        <f t="shared" si="50"/>
        <v>#DIV/0!</v>
      </c>
      <c r="O158">
        <f t="shared" si="51"/>
        <v>3.0452678692115294</v>
      </c>
      <c r="P158">
        <f t="shared" si="52"/>
        <v>15.236436151275491</v>
      </c>
      <c r="Q158">
        <f t="shared" si="46"/>
        <v>3.0452678692115294</v>
      </c>
      <c r="R158">
        <f t="shared" si="46"/>
        <v>15.236436151275491</v>
      </c>
      <c r="S158">
        <f t="shared" si="53"/>
        <v>18.28170402048702</v>
      </c>
      <c r="T158">
        <f t="shared" si="54"/>
        <v>450.90095526604614</v>
      </c>
      <c r="U158">
        <f t="shared" si="55"/>
        <v>7.515015921100769</v>
      </c>
      <c r="W158">
        <f t="shared" si="56"/>
        <v>18.279218921158076</v>
      </c>
      <c r="Y158">
        <f t="shared" si="57"/>
        <v>48.409114577944038</v>
      </c>
      <c r="Z158">
        <f t="shared" si="58"/>
        <v>48.409114577944038</v>
      </c>
      <c r="AA158">
        <f t="shared" si="59"/>
        <v>726.13671866916059</v>
      </c>
      <c r="AB158">
        <f t="shared" si="60"/>
        <v>1.5490063475046762E-2</v>
      </c>
      <c r="AC158">
        <f t="shared" si="61"/>
        <v>64.557514668091514</v>
      </c>
      <c r="AD158">
        <f t="shared" si="62"/>
        <v>1.0759585778015253</v>
      </c>
    </row>
    <row r="159" spans="1:30">
      <c r="A159">
        <f t="shared" si="63"/>
        <v>0.17035775127768313</v>
      </c>
      <c r="B159">
        <f t="shared" si="64"/>
        <v>0.78740157480314965</v>
      </c>
      <c r="C159">
        <f t="shared" si="65"/>
        <v>0.37383177570093457</v>
      </c>
      <c r="E159">
        <f t="shared" si="66"/>
        <v>10</v>
      </c>
      <c r="F159">
        <v>50</v>
      </c>
      <c r="G159">
        <v>40</v>
      </c>
      <c r="I159">
        <f t="shared" si="47"/>
        <v>0</v>
      </c>
      <c r="J159" t="e">
        <f t="shared" si="48"/>
        <v>#DIV/0!</v>
      </c>
      <c r="L159" t="e">
        <f t="shared" si="49"/>
        <v>#DIV/0!</v>
      </c>
      <c r="M159" t="e">
        <f t="shared" si="50"/>
        <v>#DIV/0!</v>
      </c>
      <c r="O159">
        <f t="shared" si="51"/>
        <v>3.0452678692115294</v>
      </c>
      <c r="P159">
        <f t="shared" si="52"/>
        <v>15.009698000922032</v>
      </c>
      <c r="Q159">
        <f t="shared" si="46"/>
        <v>3.0452678692115294</v>
      </c>
      <c r="R159">
        <f t="shared" si="46"/>
        <v>15.009698000922032</v>
      </c>
      <c r="S159">
        <f t="shared" si="53"/>
        <v>18.054965870133561</v>
      </c>
      <c r="T159">
        <f t="shared" si="54"/>
        <v>677.65044367556754</v>
      </c>
      <c r="U159">
        <f t="shared" si="55"/>
        <v>11.29417406125946</v>
      </c>
      <c r="W159">
        <f t="shared" si="56"/>
        <v>17.941446429310062</v>
      </c>
      <c r="Y159">
        <f t="shared" si="57"/>
        <v>26.752744799283064</v>
      </c>
      <c r="Z159">
        <f t="shared" si="58"/>
        <v>26.752744799283064</v>
      </c>
      <c r="AA159">
        <f t="shared" si="59"/>
        <v>267.52744799283062</v>
      </c>
      <c r="AB159">
        <f t="shared" si="60"/>
        <v>4.5940930999103834E-3</v>
      </c>
      <c r="AC159">
        <f t="shared" si="61"/>
        <v>217.67081734140453</v>
      </c>
      <c r="AD159">
        <f t="shared" si="62"/>
        <v>3.6278469556900754</v>
      </c>
    </row>
    <row r="160" spans="1:30">
      <c r="A160">
        <f t="shared" si="63"/>
        <v>8.5178875638841564E-2</v>
      </c>
      <c r="B160">
        <f t="shared" si="64"/>
        <v>0.78740157480314965</v>
      </c>
      <c r="C160">
        <f t="shared" si="65"/>
        <v>0.42056074766355139</v>
      </c>
      <c r="E160">
        <f t="shared" si="66"/>
        <v>5</v>
      </c>
      <c r="F160">
        <v>50</v>
      </c>
      <c r="G160">
        <v>45</v>
      </c>
      <c r="I160">
        <f t="shared" si="47"/>
        <v>0</v>
      </c>
      <c r="J160" t="e">
        <f t="shared" si="48"/>
        <v>#DIV/0!</v>
      </c>
      <c r="L160" t="e">
        <f t="shared" si="49"/>
        <v>#DIV/0!</v>
      </c>
      <c r="M160" t="e">
        <f t="shared" si="50"/>
        <v>#DIV/0!</v>
      </c>
      <c r="O160">
        <f t="shared" si="51"/>
        <v>3.0452678692115294</v>
      </c>
      <c r="P160">
        <f t="shared" si="52"/>
        <v>12.840777156141884</v>
      </c>
      <c r="Q160">
        <f t="shared" si="46"/>
        <v>3.0452678692115294</v>
      </c>
      <c r="R160">
        <f t="shared" si="46"/>
        <v>12.840777156141884</v>
      </c>
      <c r="S160">
        <f t="shared" si="53"/>
        <v>15.886045025353415</v>
      </c>
      <c r="T160">
        <f t="shared" si="54"/>
        <v>1380.6666709955921</v>
      </c>
      <c r="U160">
        <f t="shared" si="55"/>
        <v>23.011111183259867</v>
      </c>
      <c r="W160">
        <f t="shared" si="56"/>
        <v>16.105843501932334</v>
      </c>
      <c r="Y160">
        <f t="shared" si="57"/>
        <v>17.357699731279723</v>
      </c>
      <c r="Z160">
        <f t="shared" si="58"/>
        <v>17.357699731279723</v>
      </c>
      <c r="AA160">
        <f t="shared" si="59"/>
        <v>86.788498656398616</v>
      </c>
      <c r="AB160">
        <f t="shared" si="60"/>
        <v>1.1674281166024914E-3</v>
      </c>
      <c r="AC160">
        <f t="shared" si="61"/>
        <v>856.58378942444074</v>
      </c>
      <c r="AD160">
        <f t="shared" si="62"/>
        <v>14.276396490407345</v>
      </c>
    </row>
    <row r="161" spans="1:30">
      <c r="A161">
        <f t="shared" si="63"/>
        <v>0.59625212947189099</v>
      </c>
      <c r="B161">
        <f t="shared" si="64"/>
        <v>0.94488188976377951</v>
      </c>
      <c r="C161">
        <f t="shared" si="65"/>
        <v>4.6728971962616821E-2</v>
      </c>
      <c r="E161">
        <f t="shared" si="66"/>
        <v>35</v>
      </c>
      <c r="F161">
        <v>60</v>
      </c>
      <c r="G161">
        <v>5</v>
      </c>
      <c r="I161">
        <f t="shared" si="47"/>
        <v>0</v>
      </c>
      <c r="J161" t="e">
        <f t="shared" si="48"/>
        <v>#DIV/0!</v>
      </c>
      <c r="L161" t="e">
        <f t="shared" si="49"/>
        <v>#DIV/0!</v>
      </c>
      <c r="M161" t="e">
        <f t="shared" si="50"/>
        <v>#DIV/0!</v>
      </c>
      <c r="O161">
        <f t="shared" si="51"/>
        <v>1.9290682916904758</v>
      </c>
      <c r="P161">
        <f t="shared" si="52"/>
        <v>8.5398789433318037E-2</v>
      </c>
      <c r="Q161">
        <f t="shared" si="46"/>
        <v>1.9290682916904758</v>
      </c>
      <c r="R161">
        <f t="shared" si="46"/>
        <v>8.5398789433318037E-2</v>
      </c>
      <c r="S161">
        <f t="shared" si="53"/>
        <v>2.0144670811237937</v>
      </c>
      <c r="T161">
        <f t="shared" si="54"/>
        <v>224.05785680345156</v>
      </c>
      <c r="U161">
        <f t="shared" si="55"/>
        <v>3.7342976133908592</v>
      </c>
      <c r="W161">
        <f t="shared" si="56"/>
        <v>1.7928039149532264</v>
      </c>
      <c r="Y161">
        <f t="shared" si="57"/>
        <v>4.5984440878584207</v>
      </c>
      <c r="Z161">
        <f t="shared" si="58"/>
        <v>4.5984440878584207</v>
      </c>
      <c r="AA161">
        <f t="shared" si="59"/>
        <v>160.94554307504472</v>
      </c>
      <c r="AB161">
        <f t="shared" si="60"/>
        <v>1.1416367509533207E-2</v>
      </c>
      <c r="AC161">
        <f t="shared" si="61"/>
        <v>87.593536137037688</v>
      </c>
      <c r="AD161">
        <f t="shared" si="62"/>
        <v>1.4598922689506282</v>
      </c>
    </row>
    <row r="162" spans="1:30">
      <c r="A162">
        <f t="shared" si="63"/>
        <v>0.51107325383304936</v>
      </c>
      <c r="B162">
        <f t="shared" si="64"/>
        <v>0.94488188976377951</v>
      </c>
      <c r="C162">
        <f t="shared" si="65"/>
        <v>9.3457943925233641E-2</v>
      </c>
      <c r="E162">
        <f t="shared" si="66"/>
        <v>30</v>
      </c>
      <c r="F162">
        <v>60</v>
      </c>
      <c r="G162">
        <v>10</v>
      </c>
      <c r="I162">
        <f t="shared" si="47"/>
        <v>0</v>
      </c>
      <c r="J162" t="e">
        <f t="shared" si="48"/>
        <v>#DIV/0!</v>
      </c>
      <c r="L162" t="e">
        <f t="shared" si="49"/>
        <v>#DIV/0!</v>
      </c>
      <c r="M162" t="e">
        <f t="shared" si="50"/>
        <v>#DIV/0!</v>
      </c>
      <c r="O162">
        <f t="shared" si="51"/>
        <v>1.9290682916904758</v>
      </c>
      <c r="P162">
        <f t="shared" si="52"/>
        <v>0.46665738314897487</v>
      </c>
      <c r="Q162">
        <f t="shared" si="46"/>
        <v>1.9290682916904758</v>
      </c>
      <c r="R162">
        <f t="shared" si="46"/>
        <v>0.46665738314897487</v>
      </c>
      <c r="S162">
        <f t="shared" si="53"/>
        <v>2.3957256748394506</v>
      </c>
      <c r="T162">
        <f t="shared" si="54"/>
        <v>260.42753729142396</v>
      </c>
      <c r="U162">
        <f t="shared" si="55"/>
        <v>4.3404589548570662</v>
      </c>
      <c r="W162">
        <f t="shared" si="56"/>
        <v>1.9518225426758822</v>
      </c>
      <c r="Y162">
        <f t="shared" si="57"/>
        <v>5.8269705322321128</v>
      </c>
      <c r="Z162">
        <f t="shared" si="58"/>
        <v>5.8269705322321128</v>
      </c>
      <c r="AA162">
        <f t="shared" si="59"/>
        <v>174.80911596696339</v>
      </c>
      <c r="AB162">
        <f t="shared" si="60"/>
        <v>1.0305341848761126E-2</v>
      </c>
      <c r="AC162">
        <f t="shared" si="61"/>
        <v>97.037052693231772</v>
      </c>
      <c r="AD162">
        <f t="shared" si="62"/>
        <v>1.6172842115538628</v>
      </c>
    </row>
    <row r="163" spans="1:30">
      <c r="A163">
        <f t="shared" si="63"/>
        <v>0.42589437819420783</v>
      </c>
      <c r="B163">
        <f t="shared" si="64"/>
        <v>0.94488188976377951</v>
      </c>
      <c r="C163">
        <f t="shared" si="65"/>
        <v>0.14018691588785046</v>
      </c>
      <c r="E163">
        <f t="shared" si="66"/>
        <v>25</v>
      </c>
      <c r="F163">
        <v>60</v>
      </c>
      <c r="G163">
        <v>15</v>
      </c>
      <c r="I163">
        <f t="shared" si="47"/>
        <v>0</v>
      </c>
      <c r="J163" t="e">
        <f t="shared" si="48"/>
        <v>#DIV/0!</v>
      </c>
      <c r="L163" t="e">
        <f t="shared" si="49"/>
        <v>#DIV/0!</v>
      </c>
      <c r="M163" t="e">
        <f t="shared" si="50"/>
        <v>#DIV/0!</v>
      </c>
      <c r="O163">
        <f t="shared" si="51"/>
        <v>1.9290682916904758</v>
      </c>
      <c r="P163">
        <f t="shared" si="52"/>
        <v>1.7287027479173662</v>
      </c>
      <c r="Q163">
        <f t="shared" si="46"/>
        <v>1.9290682916904758</v>
      </c>
      <c r="R163">
        <f t="shared" si="46"/>
        <v>1.7287027479173662</v>
      </c>
      <c r="S163">
        <f t="shared" si="53"/>
        <v>3.6577710396078418</v>
      </c>
      <c r="T163">
        <f t="shared" si="54"/>
        <v>308.70816224451454</v>
      </c>
      <c r="U163">
        <f t="shared" si="55"/>
        <v>5.1451360374085757</v>
      </c>
      <c r="W163">
        <f t="shared" si="56"/>
        <v>3.0138006574396017</v>
      </c>
      <c r="Y163">
        <f t="shared" si="57"/>
        <v>9.4369889973397978</v>
      </c>
      <c r="Z163">
        <f t="shared" si="58"/>
        <v>9.4369889973397978</v>
      </c>
      <c r="AA163">
        <f t="shared" si="59"/>
        <v>235.92472493349496</v>
      </c>
      <c r="AB163">
        <f t="shared" si="60"/>
        <v>1.0497647654171716E-2</v>
      </c>
      <c r="AC163">
        <f t="shared" si="61"/>
        <v>95.259436489336224</v>
      </c>
      <c r="AD163">
        <f t="shared" si="62"/>
        <v>1.5876572748222704</v>
      </c>
    </row>
    <row r="164" spans="1:30">
      <c r="A164">
        <f t="shared" si="63"/>
        <v>0.34071550255536626</v>
      </c>
      <c r="B164">
        <f t="shared" si="64"/>
        <v>0.94488188976377951</v>
      </c>
      <c r="C164">
        <f t="shared" si="65"/>
        <v>0.18691588785046728</v>
      </c>
      <c r="E164">
        <f t="shared" si="66"/>
        <v>20</v>
      </c>
      <c r="F164">
        <v>60</v>
      </c>
      <c r="G164">
        <v>20</v>
      </c>
      <c r="I164">
        <f t="shared" si="47"/>
        <v>0</v>
      </c>
      <c r="J164" t="e">
        <f t="shared" si="48"/>
        <v>#DIV/0!</v>
      </c>
      <c r="L164" t="e">
        <f t="shared" si="49"/>
        <v>#DIV/0!</v>
      </c>
      <c r="M164" t="e">
        <f t="shared" si="50"/>
        <v>#DIV/0!</v>
      </c>
      <c r="O164">
        <f t="shared" si="51"/>
        <v>1.9290682916904758</v>
      </c>
      <c r="P164">
        <f t="shared" si="52"/>
        <v>4.5242239855896553</v>
      </c>
      <c r="Q164">
        <f t="shared" ref="Q164:R176" si="67">IF(F164=0,0,O164)</f>
        <v>1.9290682916904758</v>
      </c>
      <c r="R164">
        <f t="shared" si="67"/>
        <v>4.5242239855896553</v>
      </c>
      <c r="S164">
        <f t="shared" si="53"/>
        <v>6.4532922772801307</v>
      </c>
      <c r="T164">
        <f t="shared" si="54"/>
        <v>375.75164792284244</v>
      </c>
      <c r="U164">
        <f t="shared" si="55"/>
        <v>6.2625274653807077</v>
      </c>
      <c r="W164">
        <f t="shared" si="56"/>
        <v>6.0616887593946531</v>
      </c>
      <c r="Y164">
        <f t="shared" si="57"/>
        <v>23.69696451226643</v>
      </c>
      <c r="Z164">
        <f t="shared" si="58"/>
        <v>23.69696451226643</v>
      </c>
      <c r="AA164">
        <f t="shared" si="59"/>
        <v>473.93929024532861</v>
      </c>
      <c r="AB164">
        <f t="shared" si="60"/>
        <v>1.4348482256133215E-2</v>
      </c>
      <c r="AC164">
        <f t="shared" si="61"/>
        <v>69.693782390994912</v>
      </c>
      <c r="AD164">
        <f t="shared" si="62"/>
        <v>1.1615630398499153</v>
      </c>
    </row>
    <row r="165" spans="1:30">
      <c r="A165">
        <f t="shared" si="63"/>
        <v>0.25553662691652468</v>
      </c>
      <c r="B165">
        <f t="shared" si="64"/>
        <v>0.94488188976377951</v>
      </c>
      <c r="C165">
        <f t="shared" si="65"/>
        <v>0.23364485981308411</v>
      </c>
      <c r="E165">
        <f t="shared" si="66"/>
        <v>15</v>
      </c>
      <c r="F165">
        <v>60</v>
      </c>
      <c r="G165">
        <v>25</v>
      </c>
      <c r="I165">
        <f t="shared" si="47"/>
        <v>0</v>
      </c>
      <c r="J165" t="e">
        <f t="shared" si="48"/>
        <v>#DIV/0!</v>
      </c>
      <c r="L165" t="e">
        <f t="shared" si="49"/>
        <v>#DIV/0!</v>
      </c>
      <c r="M165" t="e">
        <f t="shared" si="50"/>
        <v>#DIV/0!</v>
      </c>
      <c r="O165">
        <f t="shared" si="51"/>
        <v>1.9290682916904758</v>
      </c>
      <c r="P165">
        <f t="shared" si="52"/>
        <v>8.7175672905445776</v>
      </c>
      <c r="Q165">
        <f t="shared" si="67"/>
        <v>1.9290682916904758</v>
      </c>
      <c r="R165">
        <f t="shared" si="67"/>
        <v>8.7175672905445776</v>
      </c>
      <c r="S165">
        <f t="shared" si="53"/>
        <v>10.646635582235053</v>
      </c>
      <c r="T165">
        <f t="shared" si="54"/>
        <v>482.01495737025652</v>
      </c>
      <c r="U165">
        <f t="shared" si="55"/>
        <v>8.0335826228376082</v>
      </c>
      <c r="W165">
        <f t="shared" si="56"/>
        <v>10.690331159532935</v>
      </c>
      <c r="Y165">
        <f t="shared" si="57"/>
        <v>40.820226816318893</v>
      </c>
      <c r="Z165">
        <f t="shared" si="58"/>
        <v>40.820226816318893</v>
      </c>
      <c r="AA165">
        <f t="shared" si="59"/>
        <v>612.30340224478346</v>
      </c>
      <c r="AB165">
        <f t="shared" si="60"/>
        <v>1.335568879208969E-2</v>
      </c>
      <c r="AC165">
        <f t="shared" si="61"/>
        <v>74.874461030589472</v>
      </c>
      <c r="AD165">
        <f t="shared" si="62"/>
        <v>1.247907683843158</v>
      </c>
    </row>
    <row r="166" spans="1:30">
      <c r="A166">
        <f t="shared" si="63"/>
        <v>0.17035775127768313</v>
      </c>
      <c r="B166">
        <f t="shared" si="64"/>
        <v>0.94488188976377951</v>
      </c>
      <c r="C166">
        <f t="shared" si="65"/>
        <v>0.28037383177570091</v>
      </c>
      <c r="E166">
        <f t="shared" si="66"/>
        <v>10</v>
      </c>
      <c r="F166">
        <v>60</v>
      </c>
      <c r="G166">
        <v>30</v>
      </c>
      <c r="I166">
        <f t="shared" si="47"/>
        <v>0</v>
      </c>
      <c r="J166" t="e">
        <f t="shared" si="48"/>
        <v>#DIV/0!</v>
      </c>
      <c r="L166" t="e">
        <f t="shared" si="49"/>
        <v>#DIV/0!</v>
      </c>
      <c r="M166" t="e">
        <f t="shared" si="50"/>
        <v>#DIV/0!</v>
      </c>
      <c r="O166">
        <f t="shared" si="51"/>
        <v>1.9290682916904758</v>
      </c>
      <c r="P166">
        <f t="shared" si="52"/>
        <v>12.888423386618358</v>
      </c>
      <c r="Q166">
        <f t="shared" si="67"/>
        <v>1.9290682916904758</v>
      </c>
      <c r="R166">
        <f t="shared" si="67"/>
        <v>12.888423386618358</v>
      </c>
      <c r="S166">
        <f t="shared" si="53"/>
        <v>14.817491678308834</v>
      </c>
      <c r="T166">
        <f t="shared" si="54"/>
        <v>696.75794890329837</v>
      </c>
      <c r="U166">
        <f t="shared" si="55"/>
        <v>11.61263248172164</v>
      </c>
      <c r="W166">
        <f t="shared" si="56"/>
        <v>14.832794792292132</v>
      </c>
      <c r="Y166">
        <f t="shared" si="57"/>
        <v>23.644093162265136</v>
      </c>
      <c r="Z166">
        <f t="shared" si="58"/>
        <v>23.644093162265136</v>
      </c>
      <c r="AA166">
        <f t="shared" si="59"/>
        <v>236.44093162265136</v>
      </c>
      <c r="AB166">
        <f t="shared" si="60"/>
        <v>4.2055116452831423E-3</v>
      </c>
      <c r="AC166">
        <f t="shared" si="61"/>
        <v>237.78319604027004</v>
      </c>
      <c r="AD166">
        <f t="shared" si="62"/>
        <v>3.963053267337834</v>
      </c>
    </row>
    <row r="167" spans="1:30">
      <c r="A167">
        <f t="shared" si="63"/>
        <v>8.5178875638841564E-2</v>
      </c>
      <c r="B167">
        <f t="shared" si="64"/>
        <v>0.94488188976377951</v>
      </c>
      <c r="C167">
        <f t="shared" si="65"/>
        <v>0.32710280373831774</v>
      </c>
      <c r="E167">
        <f t="shared" si="66"/>
        <v>5</v>
      </c>
      <c r="F167">
        <v>60</v>
      </c>
      <c r="G167">
        <v>35</v>
      </c>
      <c r="I167">
        <f t="shared" si="47"/>
        <v>0</v>
      </c>
      <c r="J167" t="e">
        <f t="shared" si="48"/>
        <v>#DIV/0!</v>
      </c>
      <c r="L167" t="e">
        <f t="shared" si="49"/>
        <v>#DIV/0!</v>
      </c>
      <c r="M167" t="e">
        <f t="shared" si="50"/>
        <v>#DIV/0!</v>
      </c>
      <c r="O167">
        <f t="shared" si="51"/>
        <v>1.9290682916904758</v>
      </c>
      <c r="P167">
        <f t="shared" si="52"/>
        <v>15.236436151275491</v>
      </c>
      <c r="Q167">
        <f t="shared" si="67"/>
        <v>1.9290682916904758</v>
      </c>
      <c r="R167">
        <f t="shared" si="67"/>
        <v>15.236436151275491</v>
      </c>
      <c r="S167">
        <f t="shared" si="53"/>
        <v>17.165504442965968</v>
      </c>
      <c r="T167">
        <f t="shared" si="54"/>
        <v>1365.5896482559426</v>
      </c>
      <c r="U167">
        <f t="shared" si="55"/>
        <v>22.759827470932375</v>
      </c>
      <c r="W167">
        <f t="shared" si="56"/>
        <v>16.815625004629915</v>
      </c>
      <c r="Y167">
        <f t="shared" si="57"/>
        <v>18.067481233977304</v>
      </c>
      <c r="Z167">
        <f t="shared" si="58"/>
        <v>18.067481233977304</v>
      </c>
      <c r="AA167">
        <f t="shared" si="59"/>
        <v>90.337406169886521</v>
      </c>
      <c r="AB167">
        <f t="shared" si="60"/>
        <v>1.1896087885617907E-3</v>
      </c>
      <c r="AC167">
        <f t="shared" si="61"/>
        <v>840.61248505819856</v>
      </c>
      <c r="AD167">
        <f t="shared" si="62"/>
        <v>14.01020808430331</v>
      </c>
    </row>
    <row r="168" spans="1:30">
      <c r="A168">
        <f t="shared" si="63"/>
        <v>0.42589437819420783</v>
      </c>
      <c r="B168">
        <f t="shared" si="64"/>
        <v>1.1023622047244095</v>
      </c>
      <c r="C168">
        <f t="shared" si="65"/>
        <v>4.6728971962616821E-2</v>
      </c>
      <c r="E168">
        <f t="shared" si="66"/>
        <v>25</v>
      </c>
      <c r="F168">
        <v>70</v>
      </c>
      <c r="G168">
        <v>5</v>
      </c>
      <c r="I168">
        <f t="shared" si="47"/>
        <v>0</v>
      </c>
      <c r="J168" t="e">
        <f t="shared" si="48"/>
        <v>#DIV/0!</v>
      </c>
      <c r="L168" t="e">
        <f t="shared" si="49"/>
        <v>#DIV/0!</v>
      </c>
      <c r="M168" t="e">
        <f t="shared" si="50"/>
        <v>#DIV/0!</v>
      </c>
      <c r="O168">
        <f t="shared" si="51"/>
        <v>1.3248349406111659</v>
      </c>
      <c r="P168">
        <f t="shared" si="52"/>
        <v>8.5398789433318037E-2</v>
      </c>
      <c r="Q168">
        <f t="shared" si="67"/>
        <v>1.3248349406111659</v>
      </c>
      <c r="R168">
        <f t="shared" si="67"/>
        <v>8.5398789433318037E-2</v>
      </c>
      <c r="S168">
        <f t="shared" si="53"/>
        <v>1.410233730044484</v>
      </c>
      <c r="T168">
        <f t="shared" si="54"/>
        <v>315.55000736103676</v>
      </c>
      <c r="U168">
        <f t="shared" si="55"/>
        <v>5.2591667893506129</v>
      </c>
      <c r="W168">
        <f t="shared" si="56"/>
        <v>0.86545719187452075</v>
      </c>
      <c r="Y168">
        <f t="shared" si="57"/>
        <v>7.2886455317747174</v>
      </c>
      <c r="Z168">
        <f t="shared" si="58"/>
        <v>7.2886455317747174</v>
      </c>
      <c r="AA168">
        <f t="shared" si="59"/>
        <v>182.21613829436794</v>
      </c>
      <c r="AB168">
        <f t="shared" si="60"/>
        <v>8.8192543216989994E-3</v>
      </c>
      <c r="AC168">
        <f t="shared" si="61"/>
        <v>113.38827110808994</v>
      </c>
      <c r="AD168">
        <f t="shared" si="62"/>
        <v>1.8898045184681656</v>
      </c>
    </row>
    <row r="169" spans="1:30">
      <c r="A169">
        <f t="shared" si="63"/>
        <v>0.34071550255536626</v>
      </c>
      <c r="B169">
        <f t="shared" si="64"/>
        <v>1.1023622047244095</v>
      </c>
      <c r="C169">
        <f t="shared" si="65"/>
        <v>9.3457943925233641E-2</v>
      </c>
      <c r="E169">
        <f t="shared" si="66"/>
        <v>20</v>
      </c>
      <c r="F169">
        <v>70</v>
      </c>
      <c r="G169">
        <v>10</v>
      </c>
      <c r="I169">
        <f t="shared" si="47"/>
        <v>0</v>
      </c>
      <c r="J169" t="e">
        <f t="shared" si="48"/>
        <v>#DIV/0!</v>
      </c>
      <c r="L169" t="e">
        <f t="shared" si="49"/>
        <v>#DIV/0!</v>
      </c>
      <c r="M169" t="e">
        <f t="shared" si="50"/>
        <v>#DIV/0!</v>
      </c>
      <c r="O169">
        <f t="shared" si="51"/>
        <v>1.3248349406111659</v>
      </c>
      <c r="P169">
        <f t="shared" si="52"/>
        <v>0.46665738314897487</v>
      </c>
      <c r="Q169">
        <f t="shared" si="67"/>
        <v>1.3248349406111659</v>
      </c>
      <c r="R169">
        <f t="shared" si="67"/>
        <v>0.46665738314897487</v>
      </c>
      <c r="S169">
        <f t="shared" si="53"/>
        <v>1.7914923237601408</v>
      </c>
      <c r="T169">
        <f t="shared" si="54"/>
        <v>392.96014909355267</v>
      </c>
      <c r="U169">
        <f t="shared" si="55"/>
        <v>6.5493358182258783</v>
      </c>
      <c r="W169">
        <f t="shared" si="56"/>
        <v>1.0257710630299846</v>
      </c>
      <c r="Y169">
        <f t="shared" si="57"/>
        <v>18.661046815901763</v>
      </c>
      <c r="Z169">
        <f t="shared" si="58"/>
        <v>18.661046815901763</v>
      </c>
      <c r="AA169">
        <f t="shared" si="59"/>
        <v>373.22093631803523</v>
      </c>
      <c r="AB169">
        <f t="shared" si="60"/>
        <v>1.183052340795088E-2</v>
      </c>
      <c r="AC169">
        <f t="shared" si="61"/>
        <v>84.527113933770252</v>
      </c>
      <c r="AD169">
        <f t="shared" si="62"/>
        <v>1.4087852322295042</v>
      </c>
    </row>
    <row r="170" spans="1:30">
      <c r="A170">
        <f t="shared" si="63"/>
        <v>0.25553662691652468</v>
      </c>
      <c r="B170">
        <f t="shared" si="64"/>
        <v>1.1023622047244095</v>
      </c>
      <c r="C170">
        <f t="shared" si="65"/>
        <v>0.14018691588785046</v>
      </c>
      <c r="E170">
        <f t="shared" si="66"/>
        <v>15</v>
      </c>
      <c r="F170">
        <v>70</v>
      </c>
      <c r="G170">
        <v>15</v>
      </c>
      <c r="I170">
        <f t="shared" si="47"/>
        <v>0</v>
      </c>
      <c r="J170" t="e">
        <f t="shared" si="48"/>
        <v>#DIV/0!</v>
      </c>
      <c r="L170" t="e">
        <f t="shared" si="49"/>
        <v>#DIV/0!</v>
      </c>
      <c r="M170" t="e">
        <f t="shared" si="50"/>
        <v>#DIV/0!</v>
      </c>
      <c r="O170">
        <f t="shared" si="51"/>
        <v>1.3248349406111659</v>
      </c>
      <c r="P170">
        <f t="shared" si="52"/>
        <v>1.7287027479173662</v>
      </c>
      <c r="Q170">
        <f t="shared" si="67"/>
        <v>1.3248349406111659</v>
      </c>
      <c r="R170">
        <f t="shared" si="67"/>
        <v>1.7287027479173662</v>
      </c>
      <c r="S170">
        <f t="shared" si="53"/>
        <v>3.0535376885285324</v>
      </c>
      <c r="T170">
        <f t="shared" si="54"/>
        <v>517.53034907476217</v>
      </c>
      <c r="U170">
        <f t="shared" si="55"/>
        <v>8.6255058179127033</v>
      </c>
      <c r="W170">
        <f t="shared" si="56"/>
        <v>2.0963992346998221</v>
      </c>
      <c r="Y170">
        <f t="shared" si="57"/>
        <v>32.226294891485779</v>
      </c>
      <c r="Z170">
        <f t="shared" si="58"/>
        <v>32.226294891485779</v>
      </c>
      <c r="AA170">
        <f t="shared" si="59"/>
        <v>483.39442337228667</v>
      </c>
      <c r="AB170">
        <f t="shared" si="60"/>
        <v>1.0938645438230374E-2</v>
      </c>
      <c r="AC170">
        <f t="shared" si="61"/>
        <v>91.41899750265398</v>
      </c>
      <c r="AD170">
        <f t="shared" si="62"/>
        <v>1.5236499583775662</v>
      </c>
    </row>
    <row r="171" spans="1:30">
      <c r="A171">
        <f t="shared" si="63"/>
        <v>0.17035775127768313</v>
      </c>
      <c r="B171">
        <f t="shared" si="64"/>
        <v>1.1023622047244095</v>
      </c>
      <c r="C171">
        <f t="shared" si="65"/>
        <v>0.18691588785046728</v>
      </c>
      <c r="E171">
        <f t="shared" si="66"/>
        <v>10</v>
      </c>
      <c r="F171">
        <v>70</v>
      </c>
      <c r="G171">
        <v>20</v>
      </c>
      <c r="I171">
        <f t="shared" si="47"/>
        <v>0</v>
      </c>
      <c r="J171" t="e">
        <f t="shared" si="48"/>
        <v>#DIV/0!</v>
      </c>
      <c r="L171" t="e">
        <f t="shared" si="49"/>
        <v>#DIV/0!</v>
      </c>
      <c r="M171" t="e">
        <f t="shared" si="50"/>
        <v>#DIV/0!</v>
      </c>
      <c r="O171">
        <f t="shared" si="51"/>
        <v>1.3248349406111659</v>
      </c>
      <c r="P171">
        <f t="shared" si="52"/>
        <v>4.5242239855896553</v>
      </c>
      <c r="Q171">
        <f t="shared" si="67"/>
        <v>1.3248349406111659</v>
      </c>
      <c r="R171">
        <f t="shared" si="67"/>
        <v>4.5242239855896553</v>
      </c>
      <c r="S171">
        <f t="shared" si="53"/>
        <v>5.8490589262008212</v>
      </c>
      <c r="T171">
        <f t="shared" si="54"/>
        <v>755.79320979865236</v>
      </c>
      <c r="U171">
        <f t="shared" si="55"/>
        <v>12.596553496644207</v>
      </c>
      <c r="W171">
        <f t="shared" si="56"/>
        <v>5.169113088860942</v>
      </c>
      <c r="Y171">
        <f t="shared" si="57"/>
        <v>13.980411458833945</v>
      </c>
      <c r="Z171">
        <f t="shared" si="58"/>
        <v>13.980411458833945</v>
      </c>
      <c r="AA171">
        <f t="shared" si="59"/>
        <v>139.80411458833944</v>
      </c>
      <c r="AB171">
        <f t="shared" si="60"/>
        <v>2.9975514323542429E-3</v>
      </c>
      <c r="AC171">
        <f t="shared" si="61"/>
        <v>333.60561864141607</v>
      </c>
      <c r="AD171">
        <f t="shared" si="62"/>
        <v>5.5600936440236008</v>
      </c>
    </row>
    <row r="172" spans="1:30">
      <c r="A172">
        <f t="shared" si="63"/>
        <v>8.5178875638841564E-2</v>
      </c>
      <c r="B172">
        <f t="shared" si="64"/>
        <v>1.1023622047244095</v>
      </c>
      <c r="C172">
        <f t="shared" si="65"/>
        <v>0.23364485981308411</v>
      </c>
      <c r="E172">
        <f t="shared" si="66"/>
        <v>5</v>
      </c>
      <c r="F172">
        <v>70</v>
      </c>
      <c r="G172">
        <v>25</v>
      </c>
      <c r="I172">
        <f t="shared" si="47"/>
        <v>0</v>
      </c>
      <c r="J172" t="e">
        <f t="shared" si="48"/>
        <v>#DIV/0!</v>
      </c>
      <c r="L172" t="e">
        <f t="shared" si="49"/>
        <v>#DIV/0!</v>
      </c>
      <c r="M172" t="e">
        <f t="shared" si="50"/>
        <v>#DIV/0!</v>
      </c>
      <c r="O172">
        <f t="shared" si="51"/>
        <v>1.3248349406111659</v>
      </c>
      <c r="P172">
        <f t="shared" si="52"/>
        <v>8.7175672905445776</v>
      </c>
      <c r="Q172">
        <f t="shared" si="67"/>
        <v>1.3248349406111659</v>
      </c>
      <c r="R172">
        <f t="shared" si="67"/>
        <v>8.7175672905445776</v>
      </c>
      <c r="S172">
        <f t="shared" si="53"/>
        <v>10.042402231155744</v>
      </c>
      <c r="T172">
        <f t="shared" si="54"/>
        <v>1453.9849799343983</v>
      </c>
      <c r="U172">
        <f t="shared" si="55"/>
        <v>24.233082998906639</v>
      </c>
      <c r="W172">
        <f t="shared" si="56"/>
        <v>9.835456849886663</v>
      </c>
      <c r="Y172">
        <f t="shared" si="57"/>
        <v>11.087313079234052</v>
      </c>
      <c r="Z172">
        <f t="shared" si="58"/>
        <v>11.087313079234052</v>
      </c>
      <c r="AA172">
        <f t="shared" si="59"/>
        <v>55.436565396170259</v>
      </c>
      <c r="AB172">
        <f t="shared" si="60"/>
        <v>9.7147853372606422E-4</v>
      </c>
      <c r="AC172">
        <f t="shared" si="61"/>
        <v>1029.3588229526215</v>
      </c>
      <c r="AD172">
        <f t="shared" si="62"/>
        <v>17.155980382543692</v>
      </c>
    </row>
    <row r="173" spans="1:30">
      <c r="A173">
        <f t="shared" si="63"/>
        <v>0.25553662691652468</v>
      </c>
      <c r="B173">
        <f t="shared" si="64"/>
        <v>1.2598425196850394</v>
      </c>
      <c r="C173">
        <f t="shared" si="65"/>
        <v>4.6728971962616821E-2</v>
      </c>
      <c r="E173">
        <f t="shared" si="66"/>
        <v>15</v>
      </c>
      <c r="F173">
        <v>80</v>
      </c>
      <c r="G173">
        <v>5</v>
      </c>
      <c r="I173">
        <f t="shared" si="47"/>
        <v>0</v>
      </c>
      <c r="J173" t="e">
        <f t="shared" si="48"/>
        <v>#DIV/0!</v>
      </c>
      <c r="L173" t="e">
        <f t="shared" si="49"/>
        <v>#DIV/0!</v>
      </c>
      <c r="M173" t="e">
        <f t="shared" si="50"/>
        <v>#DIV/0!</v>
      </c>
      <c r="O173">
        <f t="shared" si="51"/>
        <v>0.96725505129780209</v>
      </c>
      <c r="P173">
        <f t="shared" si="52"/>
        <v>8.5398789433318037E-2</v>
      </c>
      <c r="Q173">
        <f t="shared" si="67"/>
        <v>0.96725505129780209</v>
      </c>
      <c r="R173">
        <f t="shared" si="67"/>
        <v>8.5398789433318037E-2</v>
      </c>
      <c r="S173">
        <f t="shared" si="53"/>
        <v>1.0526538407311201</v>
      </c>
      <c r="T173">
        <f t="shared" si="54"/>
        <v>527.77766150893854</v>
      </c>
      <c r="U173">
        <f t="shared" si="55"/>
        <v>8.7962943584823083</v>
      </c>
      <c r="W173">
        <f t="shared" si="56"/>
        <v>0.40733409005444332</v>
      </c>
      <c r="Y173">
        <f t="shared" si="57"/>
        <v>30.537229746840403</v>
      </c>
      <c r="Z173">
        <f t="shared" si="58"/>
        <v>30.537229746840403</v>
      </c>
      <c r="AA173">
        <f t="shared" si="59"/>
        <v>458.05844620260604</v>
      </c>
      <c r="AB173">
        <f t="shared" si="60"/>
        <v>1.0463595866298863E-2</v>
      </c>
      <c r="AC173">
        <f t="shared" si="61"/>
        <v>95.569440255314021</v>
      </c>
      <c r="AD173">
        <f t="shared" si="62"/>
        <v>1.5928240042552337</v>
      </c>
    </row>
    <row r="174" spans="1:30">
      <c r="A174">
        <f t="shared" si="63"/>
        <v>0.17035775127768313</v>
      </c>
      <c r="B174">
        <f t="shared" si="64"/>
        <v>1.2598425196850394</v>
      </c>
      <c r="C174">
        <f t="shared" si="65"/>
        <v>9.3457943925233641E-2</v>
      </c>
      <c r="E174">
        <f t="shared" si="66"/>
        <v>10</v>
      </c>
      <c r="F174">
        <v>80</v>
      </c>
      <c r="G174">
        <v>10</v>
      </c>
      <c r="I174">
        <f t="shared" si="47"/>
        <v>0</v>
      </c>
      <c r="J174" t="e">
        <f t="shared" si="48"/>
        <v>#DIV/0!</v>
      </c>
      <c r="L174" t="e">
        <f t="shared" si="49"/>
        <v>#DIV/0!</v>
      </c>
      <c r="M174" t="e">
        <f t="shared" si="50"/>
        <v>#DIV/0!</v>
      </c>
      <c r="O174">
        <f t="shared" si="51"/>
        <v>0.96725505129780209</v>
      </c>
      <c r="P174">
        <f t="shared" si="52"/>
        <v>0.46665738314897487</v>
      </c>
      <c r="Q174">
        <f t="shared" si="67"/>
        <v>0.96725505129780209</v>
      </c>
      <c r="R174">
        <f t="shared" si="67"/>
        <v>0.46665738314897487</v>
      </c>
      <c r="S174">
        <f t="shared" si="53"/>
        <v>1.4339124344467771</v>
      </c>
      <c r="T174">
        <f t="shared" si="54"/>
        <v>788.69086363696374</v>
      </c>
      <c r="U174">
        <f t="shared" si="55"/>
        <v>13.144847727282729</v>
      </c>
      <c r="W174">
        <f t="shared" si="56"/>
        <v>0.56828783076924538</v>
      </c>
      <c r="Y174">
        <f t="shared" si="57"/>
        <v>9.3795862007422492</v>
      </c>
      <c r="Z174">
        <f t="shared" si="58"/>
        <v>9.3795862007422492</v>
      </c>
      <c r="AA174">
        <f t="shared" si="59"/>
        <v>93.7958620074225</v>
      </c>
      <c r="AB174">
        <f t="shared" si="60"/>
        <v>2.4224482750927812E-3</v>
      </c>
      <c r="AC174">
        <f t="shared" si="61"/>
        <v>412.80551179640747</v>
      </c>
      <c r="AD174">
        <f t="shared" si="62"/>
        <v>6.8800918632734582</v>
      </c>
    </row>
    <row r="175" spans="1:30">
      <c r="A175">
        <f t="shared" si="63"/>
        <v>8.5178875638841564E-2</v>
      </c>
      <c r="B175">
        <f t="shared" si="64"/>
        <v>1.2598425196850394</v>
      </c>
      <c r="C175">
        <f t="shared" si="65"/>
        <v>0.14018691588785046</v>
      </c>
      <c r="E175">
        <f t="shared" si="66"/>
        <v>5</v>
      </c>
      <c r="F175">
        <v>80</v>
      </c>
      <c r="G175">
        <v>15</v>
      </c>
      <c r="I175">
        <f t="shared" si="47"/>
        <v>0</v>
      </c>
      <c r="J175" t="e">
        <f t="shared" si="48"/>
        <v>#DIV/0!</v>
      </c>
      <c r="L175" t="e">
        <f t="shared" si="49"/>
        <v>#DIV/0!</v>
      </c>
      <c r="M175" t="e">
        <f t="shared" si="50"/>
        <v>#DIV/0!</v>
      </c>
      <c r="O175">
        <f t="shared" si="51"/>
        <v>0.96725505129780209</v>
      </c>
      <c r="P175">
        <f t="shared" si="52"/>
        <v>1.7287027479173662</v>
      </c>
      <c r="Q175">
        <f t="shared" si="67"/>
        <v>0.96725505129780209</v>
      </c>
      <c r="R175">
        <f t="shared" si="67"/>
        <v>1.7287027479173662</v>
      </c>
      <c r="S175">
        <f t="shared" si="53"/>
        <v>2.6959577992151682</v>
      </c>
      <c r="T175">
        <f t="shared" si="54"/>
        <v>1557.9970568347214</v>
      </c>
      <c r="U175">
        <f t="shared" si="55"/>
        <v>25.966617613912025</v>
      </c>
      <c r="W175">
        <f t="shared" si="56"/>
        <v>1.6431892594659641</v>
      </c>
      <c r="Y175">
        <f t="shared" si="57"/>
        <v>2.895045488813353</v>
      </c>
      <c r="Z175">
        <f t="shared" si="58"/>
        <v>2.895045488813353</v>
      </c>
      <c r="AA175">
        <f t="shared" si="59"/>
        <v>14.475227444066764</v>
      </c>
      <c r="AB175">
        <f t="shared" si="60"/>
        <v>7.154701715254173E-4</v>
      </c>
      <c r="AC175">
        <f t="shared" si="61"/>
        <v>1397.6823071015683</v>
      </c>
      <c r="AD175">
        <f t="shared" si="62"/>
        <v>23.29470511835947</v>
      </c>
    </row>
    <row r="176" spans="1:30">
      <c r="A176">
        <f>Sheet7!A4</f>
        <v>1</v>
      </c>
      <c r="B176">
        <f>Sheet7!B4</f>
        <v>1</v>
      </c>
      <c r="C176">
        <f>Sheet7!C4</f>
        <v>1</v>
      </c>
      <c r="E176">
        <f t="shared" ref="E176" si="68">(A176*58.7/(B176*63.5+A176*58.7+C176*107))*100</f>
        <v>25.610820244328103</v>
      </c>
      <c r="F176">
        <f t="shared" ref="F176" si="69">(B176*63.5/(A176*58.7+B176*63.5+C176*107))*100</f>
        <v>27.705061082024436</v>
      </c>
      <c r="G176">
        <f t="shared" ref="G176" si="70">(C176*107/(B176*63.5+A176*58.7+C176*107))*100</f>
        <v>46.684118673647475</v>
      </c>
      <c r="I176">
        <f t="shared" si="47"/>
        <v>0</v>
      </c>
      <c r="J176" t="e">
        <f t="shared" si="48"/>
        <v>#DIV/0!</v>
      </c>
      <c r="L176" t="e">
        <f t="shared" si="49"/>
        <v>#DIV/0!</v>
      </c>
      <c r="M176" t="e">
        <f t="shared" si="50"/>
        <v>#DIV/0!</v>
      </c>
      <c r="O176">
        <f t="shared" si="51"/>
        <v>6.7415558975765624</v>
      </c>
      <c r="P176">
        <f t="shared" si="52"/>
        <v>11.888056022481795</v>
      </c>
      <c r="Q176">
        <f t="shared" si="67"/>
        <v>6.7415558975765624</v>
      </c>
      <c r="R176">
        <f t="shared" si="67"/>
        <v>11.888056022481795</v>
      </c>
      <c r="S176">
        <f t="shared" si="53"/>
        <v>18.629611920058359</v>
      </c>
      <c r="T176">
        <f t="shared" si="54"/>
        <v>263.31365979116322</v>
      </c>
      <c r="U176">
        <f t="shared" si="55"/>
        <v>4.388560996519387</v>
      </c>
      <c r="W176">
        <f t="shared" si="56"/>
        <v>18.242376813051873</v>
      </c>
      <c r="Y176">
        <f t="shared" si="57"/>
        <v>24.183427517304359</v>
      </c>
      <c r="Z176">
        <f t="shared" si="58"/>
        <v>24.183427517304359</v>
      </c>
      <c r="AA176">
        <f t="shared" si="59"/>
        <v>619.35741503741986</v>
      </c>
      <c r="AB176">
        <f t="shared" si="60"/>
        <v>2.3029166809934859E-2</v>
      </c>
      <c r="AC176">
        <f t="shared" si="61"/>
        <v>43.423194953305767</v>
      </c>
      <c r="AD176">
        <f t="shared" si="62"/>
        <v>0.72371991588842943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6"/>
  <sheetViews>
    <sheetView topLeftCell="X1" workbookViewId="0">
      <selection activeCell="AF172" sqref="AF172"/>
    </sheetView>
  </sheetViews>
  <sheetFormatPr defaultRowHeight="15"/>
  <sheetData>
    <row r="1" spans="1:35">
      <c r="A1" t="s">
        <v>2</v>
      </c>
      <c r="E1" t="s">
        <v>6</v>
      </c>
      <c r="T1" t="s">
        <v>25</v>
      </c>
      <c r="X1" t="s">
        <v>30</v>
      </c>
      <c r="Y1" t="s">
        <v>42</v>
      </c>
      <c r="Z1" t="s">
        <v>45</v>
      </c>
      <c r="AA1" t="s">
        <v>30</v>
      </c>
      <c r="AB1" t="s">
        <v>43</v>
      </c>
      <c r="AC1" t="s">
        <v>23</v>
      </c>
      <c r="AD1" t="s">
        <v>44</v>
      </c>
      <c r="AF1" t="s">
        <v>48</v>
      </c>
    </row>
    <row r="2" spans="1:35">
      <c r="A2" t="s">
        <v>3</v>
      </c>
      <c r="B2" t="s">
        <v>4</v>
      </c>
      <c r="C2" t="s">
        <v>5</v>
      </c>
      <c r="E2" t="s">
        <v>7</v>
      </c>
      <c r="F2" t="s">
        <v>0</v>
      </c>
      <c r="G2" t="s">
        <v>1</v>
      </c>
      <c r="H2" t="s">
        <v>9</v>
      </c>
      <c r="I2" t="s">
        <v>8</v>
      </c>
      <c r="J2" t="s">
        <v>10</v>
      </c>
      <c r="K2" t="s">
        <v>11</v>
      </c>
      <c r="L2" t="s">
        <v>12</v>
      </c>
      <c r="M2" t="s">
        <v>13</v>
      </c>
      <c r="O2" t="s">
        <v>17</v>
      </c>
      <c r="P2" t="s">
        <v>19</v>
      </c>
      <c r="Q2" t="s">
        <v>20</v>
      </c>
      <c r="R2" t="s">
        <v>21</v>
      </c>
      <c r="S2" t="s">
        <v>22</v>
      </c>
      <c r="T2" t="s">
        <v>24</v>
      </c>
      <c r="U2" t="s">
        <v>8</v>
      </c>
      <c r="W2" t="s">
        <v>29</v>
      </c>
    </row>
    <row r="3" spans="1:35">
      <c r="A3">
        <v>1</v>
      </c>
      <c r="B3">
        <v>0</v>
      </c>
      <c r="C3">
        <v>0</v>
      </c>
      <c r="E3">
        <f>(A3*58.7/(B3*63.5+A3*58.7+C3*107))*100</f>
        <v>100</v>
      </c>
      <c r="F3">
        <f>(B3*63.5/(A3*58.7+B3*63.5+C3*107))*100</f>
        <v>0</v>
      </c>
      <c r="G3">
        <f>(C3*107/(B3*63.5+A3*58.7+C3*107))*100</f>
        <v>0</v>
      </c>
      <c r="H3">
        <f>2*60+29</f>
        <v>149</v>
      </c>
      <c r="I3">
        <f>H3/60</f>
        <v>2.4833333333333334</v>
      </c>
      <c r="J3">
        <f>1/H3</f>
        <v>6.7114093959731542E-3</v>
      </c>
      <c r="K3">
        <f>J3/100</f>
        <v>6.7114093959731537E-5</v>
      </c>
      <c r="L3">
        <f>((J3-K$3*E3)/(K$3*E3))*100</f>
        <v>1.2923689896027216E-14</v>
      </c>
      <c r="M3">
        <f>L3/E3</f>
        <v>1.2923689896027215E-16</v>
      </c>
      <c r="O3" t="e">
        <f>1/(-0.217197441759404+0.000191379615261243*F3^2+167.816852655858/F3^2)</f>
        <v>#DIV/0!</v>
      </c>
      <c r="P3">
        <f>EXP(-4.58869472660825+0.471406789315691*G3-0.00942567476051772*G3^2+0.0000550343640061453*G3^3)</f>
        <v>1.016611928192751E-2</v>
      </c>
      <c r="Q3">
        <f>IF(F3=0,0,O3)</f>
        <v>0</v>
      </c>
      <c r="R3">
        <f>IF(G3=0,0,P3)</f>
        <v>0</v>
      </c>
      <c r="S3">
        <f>Q3+R3</f>
        <v>0</v>
      </c>
      <c r="T3">
        <f>1/(((S3*K$3/100)+K$3)*E3)</f>
        <v>149.00000000000003</v>
      </c>
      <c r="U3">
        <f>T3/60</f>
        <v>2.4833333333333338</v>
      </c>
      <c r="W3">
        <f>7.04026277575896*EXP(-EXP(-(F3-31.2597696494867)/12.6685895587668)-(F3-31.2597696494867)/12.6685895587668+1)+15.3829750076766*EXP(-EXP(-(G3-36.5947176188799)/13.1738646366629)-(G3-36.5947176188799)/13.1738646366629+1)+-0.936493937145338*EXP(-EXP(-(F3-31.2597696494867)/12.6685895587668)-(F3-31.2597696494867)/12.6685895587668+1)*EXP(-EXP(-(G3-36.5947176188799)/13.1738646366629)-(G3-36.5947176188799)/13.1738646366629+1)</f>
        <v>1.7752447421655229E-3</v>
      </c>
      <c r="X3">
        <v>0</v>
      </c>
      <c r="Y3">
        <f>W3+(0.0635566682938822+0.0405819231287318*LN(E3)+-0.0520371252639255*(LN(E3))^2+0.0106381602099602*(LN(E3))^3)/(1+-1.45700051352569*LN(E3)+0.798911010088653*(LN(E3))^2+-0.195314109600566*(LN(E3))^3+0.0179571310856602*(LN(E3))^4)</f>
        <v>0.79454394207525503</v>
      </c>
      <c r="Z3">
        <f>IF(E3&gt;=40,W3,Y3)</f>
        <v>1.7752447421655229E-3</v>
      </c>
      <c r="AA3">
        <f>Z3*E3</f>
        <v>0.17752447421655229</v>
      </c>
      <c r="AB3">
        <f>AA3*K$3*E3/100+K$3*E3</f>
        <v>6.7233237902158752E-3</v>
      </c>
      <c r="AC3">
        <f>1/AB3</f>
        <v>148.7359572738786</v>
      </c>
      <c r="AD3">
        <f>AC3/60</f>
        <v>2.4789326212313099</v>
      </c>
    </row>
    <row r="4" spans="1:35">
      <c r="A4">
        <v>1</v>
      </c>
      <c r="B4">
        <v>1</v>
      </c>
      <c r="C4">
        <v>1</v>
      </c>
      <c r="E4">
        <f t="shared" ref="E4:E28" si="0">(A4*58.7/(B4*63.5+A4*58.7+C4*107))*100</f>
        <v>25.610820244328103</v>
      </c>
      <c r="F4">
        <f t="shared" ref="F4:F28" si="1">(B4*63.5/(A4*58.7+B4*63.5+C4*107))*100</f>
        <v>27.705061082024436</v>
      </c>
      <c r="G4">
        <f t="shared" ref="G4:G28" si="2">(C4*107/(B4*63.5+A4*58.7+C4*107))*100</f>
        <v>46.684118673647475</v>
      </c>
      <c r="H4">
        <f>4*60</f>
        <v>240</v>
      </c>
      <c r="I4">
        <f t="shared" ref="I4:I67" si="3">H4/60</f>
        <v>4</v>
      </c>
      <c r="J4">
        <f t="shared" ref="J4:J67" si="4">1/H4</f>
        <v>4.1666666666666666E-3</v>
      </c>
      <c r="L4">
        <f t="shared" ref="L4:L67" si="5">((J4-K$3*E4)/(K$3*E4))*100</f>
        <v>142.41056218057921</v>
      </c>
      <c r="M4">
        <f t="shared" ref="M4:M67" si="6">L4/E4</f>
        <v>5.5605623256880321</v>
      </c>
      <c r="O4">
        <f t="shared" ref="O4:O67" si="7">1/(-0.217197441759404+0.000191379615261243*F4^2+167.816852655858/F4^2)</f>
        <v>6.7415558975765624</v>
      </c>
      <c r="P4">
        <f t="shared" ref="P4:P67" si="8">EXP(-4.58869472660825+0.471406789315691*G4-0.00942567476051772*G4^2+0.0000550343640061453*G4^3)</f>
        <v>11.888056022481795</v>
      </c>
      <c r="Q4">
        <f t="shared" ref="Q4:R19" si="9">IF(F4=0,0,O4)</f>
        <v>6.7415558975765624</v>
      </c>
      <c r="R4">
        <f t="shared" si="9"/>
        <v>11.888056022481795</v>
      </c>
      <c r="S4">
        <f t="shared" ref="S4:S67" si="10">Q4+R4</f>
        <v>18.629611920058359</v>
      </c>
      <c r="T4">
        <f t="shared" ref="T4:T67" si="11">1/(((S4*K$3/100)+K$3)*E4)</f>
        <v>490.42169136104161</v>
      </c>
      <c r="U4">
        <f t="shared" ref="U4:U67" si="12">T4/60</f>
        <v>8.1736948560173595</v>
      </c>
      <c r="W4">
        <f t="shared" ref="W4:W67" si="13">7.04026277575896*EXP(-EXP(-(F4-31.2597696494867)/12.6685895587668)-(F4-31.2597696494867)/12.6685895587668+1)+15.3829750076766*EXP(-EXP(-(G4-36.5947176188799)/13.1738646366629)-(G4-36.5947176188799)/13.1738646366629+1)+-0.936493937145338*EXP(-EXP(-(F4-31.2597696494867)/12.6685895587668)-(F4-31.2597696494867)/12.6685895587668+1)*EXP(-EXP(-(G4-36.5947176188799)/13.1738646366629)-(G4-36.5947176188799)/13.1738646366629+1)</f>
        <v>18.242376813051873</v>
      </c>
      <c r="X4">
        <v>28.238836343373887</v>
      </c>
      <c r="Y4">
        <f t="shared" ref="Y4:Y67" si="14">W4+(0.0635566682938822+0.0405819231287318*LN(E4)+-0.0520371252639255*(LN(E4))^2+0.0106381602099602*(LN(E4))^3)/(1+-1.45700051352569*LN(E4)+0.798911010088653*(LN(E4))^2+-0.195314109600566*(LN(E4))^3+0.0179571310856602*(LN(E4))^4)</f>
        <v>24.183427517304359</v>
      </c>
      <c r="Z4">
        <f t="shared" ref="Z4:Z67" si="15">IF(E4&gt;=40,W4,Y4)</f>
        <v>24.183427517304359</v>
      </c>
      <c r="AA4">
        <f t="shared" ref="AA4:AA67" si="16">Z4*E4</f>
        <v>619.35741503741986</v>
      </c>
      <c r="AB4">
        <f t="shared" ref="AB4:AB67" si="17">AA4*K$3*E4/100+K$3*E4</f>
        <v>1.2364653320770391E-2</v>
      </c>
      <c r="AC4">
        <f t="shared" ref="AC4:AC67" si="18">1/AB4</f>
        <v>80.875700600532014</v>
      </c>
      <c r="AD4">
        <f t="shared" ref="AD4:AD67" si="19">AC4/60</f>
        <v>1.3479283433422002</v>
      </c>
    </row>
    <row r="5" spans="1:35">
      <c r="A5">
        <v>2</v>
      </c>
      <c r="B5">
        <v>1</v>
      </c>
      <c r="C5">
        <v>0</v>
      </c>
      <c r="E5">
        <f t="shared" si="0"/>
        <v>64.897733554449971</v>
      </c>
      <c r="F5">
        <f t="shared" si="1"/>
        <v>35.102266445550029</v>
      </c>
      <c r="G5">
        <f t="shared" si="2"/>
        <v>0</v>
      </c>
      <c r="H5">
        <f>2*60+30</f>
        <v>150</v>
      </c>
      <c r="I5">
        <f t="shared" si="3"/>
        <v>2.5</v>
      </c>
      <c r="J5">
        <f t="shared" si="4"/>
        <v>6.6666666666666671E-3</v>
      </c>
      <c r="L5">
        <f t="shared" si="5"/>
        <v>53.061328790459996</v>
      </c>
      <c r="M5">
        <f t="shared" si="6"/>
        <v>0.81761451262301643</v>
      </c>
      <c r="O5">
        <f t="shared" si="7"/>
        <v>6.4594938485619409</v>
      </c>
      <c r="P5">
        <f t="shared" si="8"/>
        <v>1.016611928192751E-2</v>
      </c>
      <c r="Q5">
        <f t="shared" si="9"/>
        <v>6.4594938485619409</v>
      </c>
      <c r="R5">
        <f t="shared" si="9"/>
        <v>0</v>
      </c>
      <c r="S5">
        <f t="shared" si="10"/>
        <v>6.4594938485619409</v>
      </c>
      <c r="T5">
        <f t="shared" si="11"/>
        <v>215.66136084798916</v>
      </c>
      <c r="U5">
        <f t="shared" si="12"/>
        <v>3.5943560141331528</v>
      </c>
      <c r="W5">
        <f t="shared" si="13"/>
        <v>6.7529220193363431</v>
      </c>
      <c r="X5">
        <v>6.4685180907162305</v>
      </c>
      <c r="Y5">
        <f t="shared" si="14"/>
        <v>7.9358585780899524</v>
      </c>
      <c r="Z5">
        <f t="shared" si="15"/>
        <v>6.7529220193363431</v>
      </c>
      <c r="AA5">
        <f t="shared" si="16"/>
        <v>438.24933392486827</v>
      </c>
      <c r="AB5">
        <f t="shared" si="17"/>
        <v>2.3443732791218971E-2</v>
      </c>
      <c r="AC5">
        <f t="shared" si="18"/>
        <v>42.655323233105506</v>
      </c>
      <c r="AD5">
        <f t="shared" si="19"/>
        <v>0.71092205388509178</v>
      </c>
    </row>
    <row r="6" spans="1:35">
      <c r="A6">
        <v>2</v>
      </c>
      <c r="B6">
        <v>0</v>
      </c>
      <c r="C6">
        <v>1</v>
      </c>
      <c r="E6">
        <f t="shared" si="0"/>
        <v>52.317290552584673</v>
      </c>
      <c r="F6">
        <f t="shared" si="1"/>
        <v>0</v>
      </c>
      <c r="G6">
        <f t="shared" si="2"/>
        <v>47.682709447415327</v>
      </c>
      <c r="H6">
        <f>2*60+20</f>
        <v>140</v>
      </c>
      <c r="I6">
        <f t="shared" si="3"/>
        <v>2.3333333333333335</v>
      </c>
      <c r="J6">
        <f t="shared" si="4"/>
        <v>7.1428571428571426E-3</v>
      </c>
      <c r="L6">
        <f t="shared" si="5"/>
        <v>103.42905816500365</v>
      </c>
      <c r="M6">
        <f t="shared" si="6"/>
        <v>1.9769574661181277</v>
      </c>
      <c r="O6" t="e">
        <f t="shared" si="7"/>
        <v>#DIV/0!</v>
      </c>
      <c r="P6">
        <f t="shared" si="8"/>
        <v>11.303581691114747</v>
      </c>
      <c r="Q6">
        <f t="shared" si="9"/>
        <v>0</v>
      </c>
      <c r="R6">
        <f t="shared" si="9"/>
        <v>11.303581691114747</v>
      </c>
      <c r="S6">
        <f t="shared" si="10"/>
        <v>11.303581691114747</v>
      </c>
      <c r="T6">
        <f t="shared" si="11"/>
        <v>255.87737348953655</v>
      </c>
      <c r="U6">
        <f t="shared" si="12"/>
        <v>4.2646228914922757</v>
      </c>
      <c r="W6">
        <f t="shared" si="13"/>
        <v>11.713411360347305</v>
      </c>
      <c r="X6">
        <v>11.293391039654921</v>
      </c>
      <c r="Y6">
        <f t="shared" si="14"/>
        <v>13.230896530110536</v>
      </c>
      <c r="Z6">
        <f t="shared" si="15"/>
        <v>11.713411360347305</v>
      </c>
      <c r="AA6">
        <f t="shared" si="16"/>
        <v>612.81394550123605</v>
      </c>
      <c r="AB6">
        <f t="shared" si="17"/>
        <v>2.5028519662229812E-2</v>
      </c>
      <c r="AC6">
        <f t="shared" si="18"/>
        <v>39.954420536868028</v>
      </c>
      <c r="AD6">
        <f t="shared" si="19"/>
        <v>0.66590700894780042</v>
      </c>
    </row>
    <row r="7" spans="1:35">
      <c r="A7">
        <v>1</v>
      </c>
      <c r="B7">
        <v>1</v>
      </c>
      <c r="C7">
        <v>0</v>
      </c>
      <c r="E7">
        <f t="shared" si="0"/>
        <v>48.036006546644842</v>
      </c>
      <c r="F7">
        <f t="shared" si="1"/>
        <v>51.963993453355151</v>
      </c>
      <c r="G7">
        <f t="shared" si="2"/>
        <v>0</v>
      </c>
      <c r="H7">
        <f>7*60+32</f>
        <v>452</v>
      </c>
      <c r="I7">
        <f t="shared" si="3"/>
        <v>7.5333333333333332</v>
      </c>
      <c r="J7">
        <f t="shared" si="4"/>
        <v>2.2123893805309734E-3</v>
      </c>
      <c r="L7">
        <f t="shared" si="5"/>
        <v>-31.375224254119477</v>
      </c>
      <c r="M7">
        <f t="shared" si="6"/>
        <v>-0.65316054580126071</v>
      </c>
      <c r="O7">
        <f t="shared" si="7"/>
        <v>2.7645301985976989</v>
      </c>
      <c r="P7">
        <f t="shared" si="8"/>
        <v>1.016611928192751E-2</v>
      </c>
      <c r="Q7">
        <f t="shared" si="9"/>
        <v>2.7645301985976989</v>
      </c>
      <c r="R7">
        <f t="shared" si="9"/>
        <v>0</v>
      </c>
      <c r="S7">
        <f t="shared" si="10"/>
        <v>2.7645301985976989</v>
      </c>
      <c r="T7">
        <f t="shared" si="11"/>
        <v>301.83954110619061</v>
      </c>
      <c r="U7">
        <f t="shared" si="12"/>
        <v>5.0306590184365101</v>
      </c>
      <c r="W7">
        <f t="shared" si="13"/>
        <v>3.0718561013069796</v>
      </c>
      <c r="X7">
        <v>2.7697534770705095</v>
      </c>
      <c r="Y7">
        <f t="shared" si="14"/>
        <v>4.7680551263793491</v>
      </c>
      <c r="Z7">
        <f t="shared" si="15"/>
        <v>3.0718561013069796</v>
      </c>
      <c r="AA7">
        <f t="shared" si="16"/>
        <v>147.55969979273297</v>
      </c>
      <c r="AB7">
        <f t="shared" si="17"/>
        <v>7.9810599731068126E-3</v>
      </c>
      <c r="AC7">
        <f t="shared" si="18"/>
        <v>125.2966402169168</v>
      </c>
      <c r="AD7">
        <f t="shared" si="19"/>
        <v>2.0882773369486132</v>
      </c>
    </row>
    <row r="8" spans="1:35">
      <c r="A8">
        <v>1</v>
      </c>
      <c r="B8">
        <v>0</v>
      </c>
      <c r="C8">
        <v>1</v>
      </c>
      <c r="E8">
        <f t="shared" si="0"/>
        <v>35.425467712733862</v>
      </c>
      <c r="F8">
        <f t="shared" si="1"/>
        <v>0</v>
      </c>
      <c r="G8">
        <f t="shared" si="2"/>
        <v>64.574532287266152</v>
      </c>
      <c r="H8">
        <f>9*60+58</f>
        <v>598</v>
      </c>
      <c r="I8">
        <f t="shared" si="3"/>
        <v>9.9666666666666668</v>
      </c>
      <c r="J8">
        <f t="shared" si="4"/>
        <v>1.6722408026755853E-3</v>
      </c>
      <c r="L8">
        <f t="shared" si="5"/>
        <v>-29.665323936118693</v>
      </c>
      <c r="M8">
        <f t="shared" si="6"/>
        <v>-0.83740105216607608</v>
      </c>
      <c r="O8" t="e">
        <f t="shared" si="7"/>
        <v>#DIV/0!</v>
      </c>
      <c r="P8">
        <f t="shared" si="8"/>
        <v>3.924735197224174</v>
      </c>
      <c r="Q8">
        <f t="shared" si="9"/>
        <v>0</v>
      </c>
      <c r="R8">
        <f t="shared" si="9"/>
        <v>3.924735197224174</v>
      </c>
      <c r="S8">
        <f t="shared" si="10"/>
        <v>3.924735197224174</v>
      </c>
      <c r="T8">
        <f t="shared" si="11"/>
        <v>404.71728127457811</v>
      </c>
      <c r="U8">
        <f t="shared" si="12"/>
        <v>6.7452880212429687</v>
      </c>
      <c r="W8">
        <f t="shared" si="13"/>
        <v>4.4378813200249345</v>
      </c>
      <c r="X8">
        <v>3.9196284678495785</v>
      </c>
      <c r="Y8">
        <f t="shared" si="14"/>
        <v>7.1808194195115558</v>
      </c>
      <c r="Z8">
        <f t="shared" si="15"/>
        <v>7.1808194195115558</v>
      </c>
      <c r="AA8">
        <f t="shared" si="16"/>
        <v>254.38388649687894</v>
      </c>
      <c r="AB8">
        <f t="shared" si="17"/>
        <v>8.4256476033612911E-3</v>
      </c>
      <c r="AC8">
        <f t="shared" si="18"/>
        <v>118.68523905522281</v>
      </c>
      <c r="AD8">
        <f t="shared" si="19"/>
        <v>1.9780873175870468</v>
      </c>
    </row>
    <row r="9" spans="1:35" ht="92.25">
      <c r="A9">
        <v>1</v>
      </c>
      <c r="B9">
        <v>2</v>
      </c>
      <c r="C9">
        <v>0</v>
      </c>
      <c r="E9">
        <f t="shared" si="0"/>
        <v>31.610123855681209</v>
      </c>
      <c r="F9">
        <f t="shared" si="1"/>
        <v>68.389876144318791</v>
      </c>
      <c r="G9">
        <f t="shared" si="2"/>
        <v>0</v>
      </c>
      <c r="H9">
        <v>1100</v>
      </c>
      <c r="I9">
        <f t="shared" si="3"/>
        <v>18.333333333333332</v>
      </c>
      <c r="J9">
        <f t="shared" si="4"/>
        <v>9.0909090909090909E-4</v>
      </c>
      <c r="L9">
        <f t="shared" si="5"/>
        <v>-57.148366114294568</v>
      </c>
      <c r="M9">
        <f t="shared" si="6"/>
        <v>-1.8079133879769165</v>
      </c>
      <c r="O9">
        <f t="shared" si="7"/>
        <v>1.4009555925451205</v>
      </c>
      <c r="P9">
        <f t="shared" si="8"/>
        <v>1.016611928192751E-2</v>
      </c>
      <c r="Q9">
        <f t="shared" si="9"/>
        <v>1.4009555925451205</v>
      </c>
      <c r="R9">
        <f t="shared" si="9"/>
        <v>0</v>
      </c>
      <c r="S9">
        <f t="shared" si="10"/>
        <v>1.4009555925451205</v>
      </c>
      <c r="T9">
        <f t="shared" si="11"/>
        <v>464.85555287746632</v>
      </c>
      <c r="U9">
        <f t="shared" si="12"/>
        <v>7.7475925479577716</v>
      </c>
      <c r="W9">
        <f t="shared" si="13"/>
        <v>0.96801025821088205</v>
      </c>
      <c r="X9">
        <v>1.4401398268561594</v>
      </c>
      <c r="Y9">
        <f t="shared" si="14"/>
        <v>4.4134153212820921</v>
      </c>
      <c r="Z9">
        <f t="shared" si="15"/>
        <v>4.4134153212820921</v>
      </c>
      <c r="AA9">
        <f t="shared" si="16"/>
        <v>139.50860493228802</v>
      </c>
      <c r="AB9">
        <f t="shared" si="17"/>
        <v>5.0811387022892908E-3</v>
      </c>
      <c r="AC9">
        <f t="shared" si="18"/>
        <v>196.8062787873618</v>
      </c>
      <c r="AD9">
        <f t="shared" si="19"/>
        <v>3.2801046464560302</v>
      </c>
      <c r="AI9" s="17" t="s">
        <v>53</v>
      </c>
    </row>
    <row r="10" spans="1:35">
      <c r="A10">
        <v>1</v>
      </c>
      <c r="B10">
        <v>0</v>
      </c>
      <c r="C10">
        <v>2</v>
      </c>
      <c r="E10">
        <f t="shared" si="0"/>
        <v>21.525485881921526</v>
      </c>
      <c r="F10">
        <f t="shared" si="1"/>
        <v>0</v>
      </c>
      <c r="G10">
        <f t="shared" si="2"/>
        <v>78.474514118078474</v>
      </c>
      <c r="H10">
        <v>1500</v>
      </c>
      <c r="I10">
        <f t="shared" si="3"/>
        <v>25</v>
      </c>
      <c r="J10">
        <f t="shared" si="4"/>
        <v>6.6666666666666664E-4</v>
      </c>
      <c r="L10">
        <f t="shared" si="5"/>
        <v>-53.853151618398634</v>
      </c>
      <c r="M10">
        <f t="shared" si="6"/>
        <v>-2.5018321032942601</v>
      </c>
      <c r="O10" t="e">
        <f t="shared" si="7"/>
        <v>#DIV/0!</v>
      </c>
      <c r="P10">
        <f t="shared" si="8"/>
        <v>2.5994108319637563</v>
      </c>
      <c r="Q10">
        <f t="shared" si="9"/>
        <v>0</v>
      </c>
      <c r="R10">
        <f t="shared" si="9"/>
        <v>2.5994108319637563</v>
      </c>
      <c r="S10">
        <f t="shared" si="10"/>
        <v>2.5994108319637563</v>
      </c>
      <c r="T10">
        <f t="shared" si="11"/>
        <v>674.66540023090658</v>
      </c>
      <c r="U10">
        <f t="shared" si="12"/>
        <v>11.244423337181777</v>
      </c>
      <c r="W10">
        <f t="shared" si="13"/>
        <v>1.6713547662755348</v>
      </c>
      <c r="X10">
        <v>2.6347121070090469</v>
      </c>
      <c r="Y10">
        <f t="shared" si="14"/>
        <v>13.455288358761274</v>
      </c>
      <c r="Z10">
        <f t="shared" si="15"/>
        <v>13.455288358761274</v>
      </c>
      <c r="AA10">
        <f t="shared" si="16"/>
        <v>289.63161960369888</v>
      </c>
      <c r="AB10">
        <f t="shared" si="17"/>
        <v>5.6288657227715694E-3</v>
      </c>
      <c r="AC10">
        <f t="shared" si="18"/>
        <v>177.65568575468077</v>
      </c>
      <c r="AD10">
        <f t="shared" si="19"/>
        <v>2.9609280959113464</v>
      </c>
    </row>
    <row r="11" spans="1:35">
      <c r="A11">
        <v>1</v>
      </c>
      <c r="B11">
        <v>0.1</v>
      </c>
      <c r="C11">
        <v>0</v>
      </c>
      <c r="E11">
        <f t="shared" si="0"/>
        <v>90.238278247501938</v>
      </c>
      <c r="F11">
        <f t="shared" si="1"/>
        <v>9.7617217524980795</v>
      </c>
      <c r="G11">
        <f t="shared" si="2"/>
        <v>0</v>
      </c>
      <c r="H11">
        <f>5*60+55</f>
        <v>355</v>
      </c>
      <c r="I11">
        <f t="shared" si="3"/>
        <v>5.916666666666667</v>
      </c>
      <c r="J11">
        <f t="shared" si="4"/>
        <v>2.8169014084507044E-3</v>
      </c>
      <c r="L11">
        <f t="shared" si="5"/>
        <v>-53.487775031792118</v>
      </c>
      <c r="M11">
        <f t="shared" si="6"/>
        <v>-0.59273931274583924</v>
      </c>
      <c r="O11">
        <f t="shared" si="7"/>
        <v>0.64014990524664916</v>
      </c>
      <c r="P11">
        <f t="shared" si="8"/>
        <v>1.016611928192751E-2</v>
      </c>
      <c r="Q11">
        <f t="shared" si="9"/>
        <v>0.64014990524664916</v>
      </c>
      <c r="R11">
        <f t="shared" si="9"/>
        <v>0</v>
      </c>
      <c r="S11">
        <f t="shared" si="10"/>
        <v>0.64014990524664916</v>
      </c>
      <c r="T11">
        <f t="shared" si="11"/>
        <v>164.06811674326599</v>
      </c>
      <c r="U11">
        <f t="shared" si="12"/>
        <v>2.7344686123877664</v>
      </c>
      <c r="W11">
        <f t="shared" si="13"/>
        <v>0.445500889612574</v>
      </c>
      <c r="X11">
        <v>0.64223596091610502</v>
      </c>
      <c r="Y11">
        <f t="shared" si="14"/>
        <v>1.3090880837359975</v>
      </c>
      <c r="Z11">
        <f t="shared" si="15"/>
        <v>0.445500889612574</v>
      </c>
      <c r="AA11">
        <f t="shared" si="16"/>
        <v>40.201233236369099</v>
      </c>
      <c r="AB11">
        <f t="shared" si="17"/>
        <v>8.4909516076687175E-3</v>
      </c>
      <c r="AC11">
        <f t="shared" si="18"/>
        <v>117.77242954686452</v>
      </c>
      <c r="AD11">
        <f t="shared" si="19"/>
        <v>1.9628738257810752</v>
      </c>
    </row>
    <row r="12" spans="1:35">
      <c r="A12">
        <v>1</v>
      </c>
      <c r="B12">
        <v>0</v>
      </c>
      <c r="C12">
        <v>0.1</v>
      </c>
      <c r="E12">
        <f t="shared" si="0"/>
        <v>84.582132564841501</v>
      </c>
      <c r="F12">
        <f t="shared" si="1"/>
        <v>0</v>
      </c>
      <c r="G12">
        <f t="shared" si="2"/>
        <v>15.417867435158502</v>
      </c>
      <c r="H12">
        <f>3*60+50</f>
        <v>230</v>
      </c>
      <c r="I12">
        <f t="shared" si="3"/>
        <v>3.8333333333333335</v>
      </c>
      <c r="J12">
        <f t="shared" si="4"/>
        <v>4.3478260869565218E-3</v>
      </c>
      <c r="L12">
        <f t="shared" si="5"/>
        <v>-23.408636397303894</v>
      </c>
      <c r="M12">
        <f t="shared" si="6"/>
        <v>-0.27675628040424022</v>
      </c>
      <c r="O12" t="e">
        <f t="shared" si="7"/>
        <v>#DIV/0!</v>
      </c>
      <c r="P12">
        <f t="shared" si="8"/>
        <v>1.89744827003654</v>
      </c>
      <c r="Q12">
        <f t="shared" si="9"/>
        <v>0</v>
      </c>
      <c r="R12">
        <f t="shared" si="9"/>
        <v>1.89744827003654</v>
      </c>
      <c r="S12">
        <f t="shared" si="10"/>
        <v>1.89744827003654</v>
      </c>
      <c r="T12">
        <f t="shared" si="11"/>
        <v>172.87983092507116</v>
      </c>
      <c r="U12">
        <f t="shared" si="12"/>
        <v>2.8813305154178526</v>
      </c>
      <c r="W12">
        <f t="shared" si="13"/>
        <v>1.421438015662823</v>
      </c>
      <c r="X12">
        <v>1.8928609364162186</v>
      </c>
      <c r="Y12">
        <f t="shared" si="14"/>
        <v>2.3353689183722555</v>
      </c>
      <c r="Z12">
        <f t="shared" si="15"/>
        <v>1.421438015662823</v>
      </c>
      <c r="AA12">
        <f t="shared" si="16"/>
        <v>120.22825867349815</v>
      </c>
      <c r="AB12">
        <f t="shared" si="17"/>
        <v>1.2501594476272498E-2</v>
      </c>
      <c r="AC12">
        <f t="shared" si="18"/>
        <v>79.989796653375535</v>
      </c>
      <c r="AD12">
        <f t="shared" si="19"/>
        <v>1.333163277556259</v>
      </c>
    </row>
    <row r="13" spans="1:35">
      <c r="A13">
        <v>1</v>
      </c>
      <c r="B13">
        <v>1</v>
      </c>
      <c r="C13">
        <v>2</v>
      </c>
      <c r="E13">
        <f t="shared" si="0"/>
        <v>17.459845330160618</v>
      </c>
      <c r="F13">
        <f t="shared" si="1"/>
        <v>18.887566924449732</v>
      </c>
      <c r="G13">
        <f t="shared" si="2"/>
        <v>63.652587745389653</v>
      </c>
      <c r="H13">
        <f>5*60+27</f>
        <v>327</v>
      </c>
      <c r="I13">
        <f t="shared" si="3"/>
        <v>5.45</v>
      </c>
      <c r="J13">
        <f t="shared" si="4"/>
        <v>3.0581039755351682E-3</v>
      </c>
      <c r="L13">
        <f t="shared" si="5"/>
        <v>160.97452969278299</v>
      </c>
      <c r="M13">
        <f t="shared" si="6"/>
        <v>9.2196996393038582</v>
      </c>
      <c r="O13">
        <f t="shared" si="7"/>
        <v>3.1104882780366276</v>
      </c>
      <c r="P13">
        <f t="shared" si="8"/>
        <v>4.1423925891193862</v>
      </c>
      <c r="Q13">
        <f t="shared" si="9"/>
        <v>3.1104882780366276</v>
      </c>
      <c r="R13">
        <f t="shared" si="9"/>
        <v>4.1423925891193862</v>
      </c>
      <c r="S13">
        <f t="shared" si="10"/>
        <v>7.2528808671560139</v>
      </c>
      <c r="T13">
        <f t="shared" si="11"/>
        <v>795.67719318645584</v>
      </c>
      <c r="U13">
        <f t="shared" si="12"/>
        <v>13.261286553107597</v>
      </c>
      <c r="W13">
        <f t="shared" si="13"/>
        <v>8.1420448457208092</v>
      </c>
      <c r="X13">
        <v>45.03261523461704</v>
      </c>
      <c r="Y13">
        <f t="shared" si="14"/>
        <v>45.001610329048511</v>
      </c>
      <c r="Z13">
        <f t="shared" si="15"/>
        <v>45.001610329048511</v>
      </c>
      <c r="AA13">
        <f t="shared" si="16"/>
        <v>785.72115595334549</v>
      </c>
      <c r="AB13">
        <f t="shared" si="17"/>
        <v>1.0378895562816431E-2</v>
      </c>
      <c r="AC13">
        <f t="shared" si="18"/>
        <v>96.349365300737119</v>
      </c>
      <c r="AD13">
        <f t="shared" si="19"/>
        <v>1.6058227550122852</v>
      </c>
    </row>
    <row r="14" spans="1:35">
      <c r="A14">
        <v>1</v>
      </c>
      <c r="B14">
        <v>2</v>
      </c>
      <c r="C14">
        <v>1</v>
      </c>
      <c r="E14">
        <f t="shared" si="0"/>
        <v>20.054663477963789</v>
      </c>
      <c r="F14">
        <f t="shared" si="1"/>
        <v>43.389135633754698</v>
      </c>
      <c r="G14">
        <f t="shared" si="2"/>
        <v>36.556200888281523</v>
      </c>
      <c r="H14">
        <f>5*60+22</f>
        <v>322</v>
      </c>
      <c r="I14">
        <f t="shared" si="3"/>
        <v>5.3666666666666663</v>
      </c>
      <c r="J14">
        <f t="shared" si="4"/>
        <v>3.105590062111801E-3</v>
      </c>
      <c r="L14">
        <f t="shared" si="5"/>
        <v>130.73581851079811</v>
      </c>
      <c r="M14">
        <f t="shared" si="6"/>
        <v>6.5189734374975465</v>
      </c>
      <c r="O14">
        <f t="shared" si="7"/>
        <v>4.3059407638418685</v>
      </c>
      <c r="P14">
        <f t="shared" si="8"/>
        <v>15.434959257623962</v>
      </c>
      <c r="Q14">
        <f t="shared" si="9"/>
        <v>4.3059407638418685</v>
      </c>
      <c r="R14">
        <f t="shared" si="9"/>
        <v>15.434959257623962</v>
      </c>
      <c r="S14">
        <f t="shared" si="10"/>
        <v>19.74090002146583</v>
      </c>
      <c r="T14">
        <f t="shared" si="11"/>
        <v>620.48083442798452</v>
      </c>
      <c r="U14">
        <f t="shared" si="12"/>
        <v>10.341347240466408</v>
      </c>
      <c r="W14">
        <f t="shared" si="13"/>
        <v>19.7216973661107</v>
      </c>
      <c r="X14">
        <v>34.085470751659514</v>
      </c>
      <c r="Y14">
        <f t="shared" si="14"/>
        <v>37.072272955944527</v>
      </c>
      <c r="Z14">
        <f t="shared" si="15"/>
        <v>37.072272955944527</v>
      </c>
      <c r="AA14">
        <f t="shared" si="16"/>
        <v>743.4719584946854</v>
      </c>
      <c r="AB14">
        <f t="shared" si="17"/>
        <v>1.1352715624637551E-2</v>
      </c>
      <c r="AC14">
        <f t="shared" si="18"/>
        <v>88.084651555070209</v>
      </c>
      <c r="AD14">
        <f t="shared" si="19"/>
        <v>1.4680775259178369</v>
      </c>
    </row>
    <row r="15" spans="1:35">
      <c r="A15">
        <v>2</v>
      </c>
      <c r="B15">
        <v>1</v>
      </c>
      <c r="C15">
        <v>1</v>
      </c>
      <c r="E15">
        <f t="shared" si="0"/>
        <v>40.778047933310177</v>
      </c>
      <c r="F15">
        <f t="shared" si="1"/>
        <v>22.056269538034041</v>
      </c>
      <c r="G15">
        <f t="shared" si="2"/>
        <v>37.165682528655786</v>
      </c>
      <c r="H15">
        <f>2*60+16</f>
        <v>136</v>
      </c>
      <c r="I15">
        <f t="shared" si="3"/>
        <v>2.2666666666666666</v>
      </c>
      <c r="J15">
        <f t="shared" si="4"/>
        <v>7.3529411764705881E-3</v>
      </c>
      <c r="L15">
        <f t="shared" si="5"/>
        <v>168.67108427698167</v>
      </c>
      <c r="M15">
        <f t="shared" si="6"/>
        <v>4.1363207123801553</v>
      </c>
      <c r="O15">
        <f t="shared" si="7"/>
        <v>4.5276140781034666</v>
      </c>
      <c r="P15">
        <f t="shared" si="8"/>
        <v>15.443087136814118</v>
      </c>
      <c r="Q15">
        <f t="shared" si="9"/>
        <v>4.5276140781034666</v>
      </c>
      <c r="R15">
        <f t="shared" si="9"/>
        <v>15.443087136814118</v>
      </c>
      <c r="S15">
        <f t="shared" si="10"/>
        <v>19.970701214917582</v>
      </c>
      <c r="T15">
        <f t="shared" si="11"/>
        <v>304.56825784665904</v>
      </c>
      <c r="U15">
        <f t="shared" si="12"/>
        <v>5.0761376307776507</v>
      </c>
      <c r="W15">
        <f t="shared" si="13"/>
        <v>19.708145377796139</v>
      </c>
      <c r="X15">
        <v>19.922478655346588</v>
      </c>
      <c r="Y15">
        <f t="shared" si="14"/>
        <v>21.863565723086115</v>
      </c>
      <c r="Z15">
        <f t="shared" si="15"/>
        <v>19.708145377796139</v>
      </c>
      <c r="AA15">
        <f t="shared" si="16"/>
        <v>803.65969689241638</v>
      </c>
      <c r="AB15">
        <f t="shared" si="17"/>
        <v>2.4731193580724495E-2</v>
      </c>
      <c r="AC15">
        <f t="shared" si="18"/>
        <v>40.434764975492349</v>
      </c>
      <c r="AD15">
        <f t="shared" si="19"/>
        <v>0.67391274959153913</v>
      </c>
    </row>
    <row r="16" spans="1:35">
      <c r="A16">
        <v>1</v>
      </c>
      <c r="B16">
        <v>1.9800000000000002E-2</v>
      </c>
      <c r="C16">
        <v>2.9000000000000001E-2</v>
      </c>
      <c r="E16">
        <f t="shared" si="0"/>
        <v>93.085507046430166</v>
      </c>
      <c r="F16">
        <f t="shared" si="1"/>
        <v>1.9938059286111864</v>
      </c>
      <c r="G16">
        <f t="shared" si="2"/>
        <v>4.9206870249586503</v>
      </c>
      <c r="H16">
        <f>6*60+40</f>
        <v>400</v>
      </c>
      <c r="I16">
        <f t="shared" si="3"/>
        <v>6.666666666666667</v>
      </c>
      <c r="J16">
        <f t="shared" si="4"/>
        <v>2.5000000000000001E-3</v>
      </c>
      <c r="L16">
        <f t="shared" si="5"/>
        <v>-59.983029386712097</v>
      </c>
      <c r="M16">
        <f t="shared" si="6"/>
        <v>-0.64438634208430678</v>
      </c>
      <c r="O16">
        <f t="shared" si="7"/>
        <v>2.3810172279516605E-2</v>
      </c>
      <c r="P16">
        <f t="shared" si="8"/>
        <v>8.2850479878061253E-2</v>
      </c>
      <c r="Q16">
        <f t="shared" si="9"/>
        <v>2.3810172279516605E-2</v>
      </c>
      <c r="R16">
        <f t="shared" si="9"/>
        <v>8.2850479878061253E-2</v>
      </c>
      <c r="S16">
        <f t="shared" si="10"/>
        <v>0.10666065215757786</v>
      </c>
      <c r="T16">
        <f t="shared" si="11"/>
        <v>159.8973349129509</v>
      </c>
      <c r="U16">
        <f t="shared" si="12"/>
        <v>2.664955581882515</v>
      </c>
      <c r="W16">
        <f t="shared" si="13"/>
        <v>1.5319309887376438E-2</v>
      </c>
      <c r="X16">
        <v>28.238836343373887</v>
      </c>
      <c r="Y16">
        <f t="shared" si="14"/>
        <v>0.8563891851804909</v>
      </c>
      <c r="Z16">
        <f t="shared" si="15"/>
        <v>1.5319309887376438E-2</v>
      </c>
      <c r="AA16">
        <f t="shared" si="16"/>
        <v>1.4260057284678267</v>
      </c>
      <c r="AB16">
        <f t="shared" si="17"/>
        <v>6.3364370274688305E-3</v>
      </c>
      <c r="AC16">
        <f t="shared" si="18"/>
        <v>157.81739732675331</v>
      </c>
      <c r="AD16">
        <f t="shared" si="19"/>
        <v>2.6302899554458885</v>
      </c>
    </row>
    <row r="17" spans="1:30">
      <c r="A17">
        <v>1</v>
      </c>
      <c r="B17">
        <v>2.9000000000000001E-2</v>
      </c>
      <c r="C17">
        <v>0.314</v>
      </c>
      <c r="E17">
        <f t="shared" si="0"/>
        <v>62.354272117442733</v>
      </c>
      <c r="F17">
        <f t="shared" si="1"/>
        <v>1.9561395588461805</v>
      </c>
      <c r="G17">
        <f t="shared" si="2"/>
        <v>35.689588323711085</v>
      </c>
      <c r="I17">
        <f t="shared" si="3"/>
        <v>0</v>
      </c>
      <c r="J17" t="e">
        <f t="shared" si="4"/>
        <v>#DIV/0!</v>
      </c>
      <c r="L17" t="e">
        <f t="shared" si="5"/>
        <v>#DIV/0!</v>
      </c>
      <c r="M17" t="e">
        <f t="shared" si="6"/>
        <v>#DIV/0!</v>
      </c>
      <c r="O17">
        <f t="shared" si="7"/>
        <v>2.2914636428907988E-2</v>
      </c>
      <c r="P17">
        <f t="shared" si="8"/>
        <v>15.356390406181127</v>
      </c>
      <c r="Q17">
        <f t="shared" si="9"/>
        <v>2.2914636428907988E-2</v>
      </c>
      <c r="R17">
        <f t="shared" si="9"/>
        <v>15.356390406181127</v>
      </c>
      <c r="S17">
        <f t="shared" si="10"/>
        <v>15.379305042610035</v>
      </c>
      <c r="T17">
        <f t="shared" si="11"/>
        <v>207.10574002434268</v>
      </c>
      <c r="U17">
        <f t="shared" si="12"/>
        <v>3.4517623337390448</v>
      </c>
      <c r="W17">
        <f t="shared" si="13"/>
        <v>15.352717227196285</v>
      </c>
      <c r="X17">
        <v>10.47040622943446</v>
      </c>
      <c r="Y17">
        <f t="shared" si="14"/>
        <v>16.587852867816689</v>
      </c>
      <c r="Z17">
        <f t="shared" si="15"/>
        <v>15.352717227196285</v>
      </c>
      <c r="AA17">
        <f t="shared" si="16"/>
        <v>957.30750772674799</v>
      </c>
      <c r="AB17">
        <f t="shared" si="17"/>
        <v>4.424673828765692E-2</v>
      </c>
      <c r="AC17">
        <f t="shared" si="18"/>
        <v>22.600535964906598</v>
      </c>
      <c r="AD17">
        <f t="shared" si="19"/>
        <v>0.37667559941510997</v>
      </c>
    </row>
    <row r="18" spans="1:30">
      <c r="A18">
        <v>3</v>
      </c>
      <c r="B18">
        <v>1</v>
      </c>
      <c r="C18">
        <v>1</v>
      </c>
      <c r="E18">
        <f t="shared" si="0"/>
        <v>50.807847663012119</v>
      </c>
      <c r="F18">
        <f t="shared" si="1"/>
        <v>18.320830929024812</v>
      </c>
      <c r="G18">
        <f t="shared" si="2"/>
        <v>30.87132140796307</v>
      </c>
      <c r="I18">
        <f t="shared" si="3"/>
        <v>0</v>
      </c>
      <c r="J18" t="e">
        <f t="shared" si="4"/>
        <v>#DIV/0!</v>
      </c>
      <c r="L18" t="e">
        <f t="shared" si="5"/>
        <v>#DIV/0!</v>
      </c>
      <c r="M18" t="e">
        <f t="shared" si="6"/>
        <v>#DIV/0!</v>
      </c>
      <c r="O18">
        <f t="shared" si="7"/>
        <v>2.8817517139468443</v>
      </c>
      <c r="P18">
        <f t="shared" si="8"/>
        <v>13.46941664086534</v>
      </c>
      <c r="Q18">
        <f t="shared" si="9"/>
        <v>2.8817517139468443</v>
      </c>
      <c r="R18">
        <f t="shared" si="9"/>
        <v>13.46941664086534</v>
      </c>
      <c r="S18">
        <f t="shared" si="10"/>
        <v>16.351168354812184</v>
      </c>
      <c r="T18">
        <f t="shared" si="11"/>
        <v>252.04885109833765</v>
      </c>
      <c r="U18">
        <f t="shared" si="12"/>
        <v>4.2008141849722938</v>
      </c>
      <c r="W18">
        <f t="shared" si="13"/>
        <v>16.6981074582208</v>
      </c>
      <c r="Y18">
        <f t="shared" si="14"/>
        <v>18.27320344547714</v>
      </c>
      <c r="Z18">
        <f t="shared" si="15"/>
        <v>16.6981074582208</v>
      </c>
      <c r="AA18">
        <f t="shared" si="16"/>
        <v>848.39489999788896</v>
      </c>
      <c r="AB18">
        <f t="shared" si="17"/>
        <v>3.233953261977876E-2</v>
      </c>
      <c r="AC18">
        <f t="shared" si="18"/>
        <v>30.921906378708858</v>
      </c>
      <c r="AD18">
        <f t="shared" si="19"/>
        <v>0.51536510631181431</v>
      </c>
    </row>
    <row r="19" spans="1:30">
      <c r="A19">
        <v>1</v>
      </c>
      <c r="B19">
        <v>2</v>
      </c>
      <c r="C19">
        <v>3</v>
      </c>
      <c r="E19">
        <f t="shared" si="0"/>
        <v>11.584764160252616</v>
      </c>
      <c r="F19">
        <f t="shared" si="1"/>
        <v>25.064140517071248</v>
      </c>
      <c r="G19">
        <f t="shared" si="2"/>
        <v>63.351095322676144</v>
      </c>
      <c r="I19">
        <f t="shared" si="3"/>
        <v>0</v>
      </c>
      <c r="J19" t="e">
        <f t="shared" si="4"/>
        <v>#DIV/0!</v>
      </c>
      <c r="L19" t="e">
        <f t="shared" si="5"/>
        <v>#DIV/0!</v>
      </c>
      <c r="M19" t="e">
        <f t="shared" si="6"/>
        <v>#DIV/0!</v>
      </c>
      <c r="O19">
        <f t="shared" si="7"/>
        <v>5.8766892340361929</v>
      </c>
      <c r="P19">
        <f t="shared" si="8"/>
        <v>4.217896308701067</v>
      </c>
      <c r="Q19">
        <f t="shared" si="9"/>
        <v>5.8766892340361929</v>
      </c>
      <c r="R19">
        <f t="shared" si="9"/>
        <v>4.217896308701067</v>
      </c>
      <c r="S19">
        <f t="shared" si="10"/>
        <v>10.09458554273726</v>
      </c>
      <c r="T19">
        <f t="shared" si="11"/>
        <v>1168.2427932203038</v>
      </c>
      <c r="U19">
        <f t="shared" si="12"/>
        <v>19.470713220338396</v>
      </c>
      <c r="W19">
        <f t="shared" si="13"/>
        <v>10.667427582263802</v>
      </c>
      <c r="Y19">
        <f t="shared" si="14"/>
        <v>24.979239129765446</v>
      </c>
      <c r="Z19">
        <f t="shared" si="15"/>
        <v>24.979239129765446</v>
      </c>
      <c r="AA19">
        <f t="shared" si="16"/>
        <v>289.3785942208865</v>
      </c>
      <c r="AB19">
        <f t="shared" si="17"/>
        <v>3.027422270536693E-3</v>
      </c>
      <c r="AC19">
        <f t="shared" si="18"/>
        <v>330.31401325548245</v>
      </c>
      <c r="AD19">
        <f t="shared" si="19"/>
        <v>5.5052335542580408</v>
      </c>
    </row>
    <row r="20" spans="1:30">
      <c r="A20">
        <v>4</v>
      </c>
      <c r="B20">
        <v>2</v>
      </c>
      <c r="C20">
        <v>1</v>
      </c>
      <c r="E20">
        <f t="shared" si="0"/>
        <v>50.085324232081909</v>
      </c>
      <c r="F20">
        <f t="shared" si="1"/>
        <v>27.090443686006825</v>
      </c>
      <c r="G20">
        <f t="shared" si="2"/>
        <v>22.824232081911262</v>
      </c>
      <c r="I20">
        <f t="shared" si="3"/>
        <v>0</v>
      </c>
      <c r="J20" t="e">
        <f t="shared" si="4"/>
        <v>#DIV/0!</v>
      </c>
      <c r="L20" t="e">
        <f t="shared" si="5"/>
        <v>#DIV/0!</v>
      </c>
      <c r="M20" t="e">
        <f t="shared" si="6"/>
        <v>#DIV/0!</v>
      </c>
      <c r="O20">
        <f t="shared" si="7"/>
        <v>6.5823480957762053</v>
      </c>
      <c r="P20">
        <f t="shared" si="8"/>
        <v>6.7863168892110393</v>
      </c>
      <c r="Q20">
        <f t="shared" ref="Q20:R83" si="20">IF(F20=0,0,O20)</f>
        <v>6.5823480957762053</v>
      </c>
      <c r="R20">
        <f t="shared" si="20"/>
        <v>6.7863168892110393</v>
      </c>
      <c r="S20">
        <f t="shared" si="10"/>
        <v>13.368664984987245</v>
      </c>
      <c r="T20">
        <f t="shared" si="11"/>
        <v>262.41142906691874</v>
      </c>
      <c r="U20">
        <f t="shared" si="12"/>
        <v>4.3735238177819786</v>
      </c>
      <c r="W20">
        <f t="shared" si="13"/>
        <v>13.149111534241326</v>
      </c>
      <c r="Y20">
        <f t="shared" si="14"/>
        <v>14.753730057620267</v>
      </c>
      <c r="Z20">
        <f t="shared" si="15"/>
        <v>13.149111534241326</v>
      </c>
      <c r="AA20">
        <f t="shared" si="16"/>
        <v>658.57751455628488</v>
      </c>
      <c r="AB20">
        <f t="shared" si="17"/>
        <v>2.5499060920616344E-2</v>
      </c>
      <c r="AC20">
        <f t="shared" si="18"/>
        <v>39.217130509754817</v>
      </c>
      <c r="AD20">
        <f t="shared" si="19"/>
        <v>0.6536188418292469</v>
      </c>
    </row>
    <row r="21" spans="1:30">
      <c r="A21">
        <v>1</v>
      </c>
      <c r="B21">
        <v>4</v>
      </c>
      <c r="C21">
        <v>1</v>
      </c>
      <c r="E21">
        <f t="shared" si="0"/>
        <v>13.986180605194187</v>
      </c>
      <c r="F21">
        <f t="shared" si="1"/>
        <v>60.519418632356448</v>
      </c>
      <c r="G21">
        <f t="shared" si="2"/>
        <v>25.49440076244937</v>
      </c>
      <c r="I21">
        <f t="shared" si="3"/>
        <v>0</v>
      </c>
      <c r="J21" t="e">
        <f t="shared" si="4"/>
        <v>#DIV/0!</v>
      </c>
      <c r="L21" t="e">
        <f t="shared" si="5"/>
        <v>#DIV/0!</v>
      </c>
      <c r="M21" t="e">
        <f t="shared" si="6"/>
        <v>#DIV/0!</v>
      </c>
      <c r="O21">
        <f t="shared" si="7"/>
        <v>1.8883295075056967</v>
      </c>
      <c r="P21">
        <f t="shared" si="8"/>
        <v>9.1625966438553057</v>
      </c>
      <c r="Q21">
        <f t="shared" si="20"/>
        <v>1.8883295075056967</v>
      </c>
      <c r="R21">
        <f t="shared" si="20"/>
        <v>9.1625966438553057</v>
      </c>
      <c r="S21">
        <f t="shared" si="10"/>
        <v>11.050926151361002</v>
      </c>
      <c r="T21">
        <f t="shared" si="11"/>
        <v>959.32320897125044</v>
      </c>
      <c r="U21">
        <f t="shared" si="12"/>
        <v>15.988720149520841</v>
      </c>
      <c r="W21">
        <f t="shared" si="13"/>
        <v>11.099671059793636</v>
      </c>
      <c r="Y21">
        <f t="shared" si="14"/>
        <v>35.55865425644874</v>
      </c>
      <c r="Z21">
        <f t="shared" si="15"/>
        <v>35.55865425644874</v>
      </c>
      <c r="AA21">
        <f t="shared" si="16"/>
        <v>497.32976050834912</v>
      </c>
      <c r="AB21">
        <f t="shared" si="17"/>
        <v>5.6069543029041349E-3</v>
      </c>
      <c r="AC21">
        <f t="shared" si="18"/>
        <v>178.34994650875748</v>
      </c>
      <c r="AD21">
        <f t="shared" si="19"/>
        <v>2.9724991084792913</v>
      </c>
    </row>
    <row r="22" spans="1:30">
      <c r="A22">
        <v>1</v>
      </c>
      <c r="B22">
        <v>1</v>
      </c>
      <c r="C22">
        <v>4</v>
      </c>
      <c r="E22">
        <f t="shared" si="0"/>
        <v>10.668847691748455</v>
      </c>
      <c r="F22">
        <f t="shared" si="1"/>
        <v>11.541257724463829</v>
      </c>
      <c r="G22">
        <f t="shared" si="2"/>
        <v>77.789894583787714</v>
      </c>
      <c r="I22">
        <f t="shared" si="3"/>
        <v>0</v>
      </c>
      <c r="J22" t="e">
        <f t="shared" si="4"/>
        <v>#DIV/0!</v>
      </c>
      <c r="L22" t="e">
        <f t="shared" si="5"/>
        <v>#DIV/0!</v>
      </c>
      <c r="M22" t="e">
        <f t="shared" si="6"/>
        <v>#DIV/0!</v>
      </c>
      <c r="O22">
        <f t="shared" si="7"/>
        <v>0.93617639244011719</v>
      </c>
      <c r="P22">
        <f t="shared" si="8"/>
        <v>2.5880269317747175</v>
      </c>
      <c r="Q22">
        <f t="shared" si="20"/>
        <v>0.93617639244011719</v>
      </c>
      <c r="R22">
        <f t="shared" si="20"/>
        <v>2.5880269317747175</v>
      </c>
      <c r="S22">
        <f t="shared" si="10"/>
        <v>3.5242033242148345</v>
      </c>
      <c r="T22">
        <f t="shared" si="11"/>
        <v>1349.0463031583181</v>
      </c>
      <c r="U22">
        <f t="shared" si="12"/>
        <v>22.484105052638636</v>
      </c>
      <c r="W22">
        <f t="shared" si="13"/>
        <v>2.5341858324441904</v>
      </c>
      <c r="Y22">
        <f t="shared" si="14"/>
        <v>13.490917375772051</v>
      </c>
      <c r="Z22">
        <f t="shared" si="15"/>
        <v>13.490917375772051</v>
      </c>
      <c r="AA22">
        <f t="shared" si="16"/>
        <v>143.93254270407479</v>
      </c>
      <c r="AB22">
        <f t="shared" si="17"/>
        <v>1.7466302987722815E-3</v>
      </c>
      <c r="AC22">
        <f t="shared" si="18"/>
        <v>572.53100481705076</v>
      </c>
      <c r="AD22">
        <f t="shared" si="19"/>
        <v>9.5421834136175132</v>
      </c>
    </row>
    <row r="23" spans="1:30">
      <c r="A23">
        <v>2</v>
      </c>
      <c r="B23">
        <v>3</v>
      </c>
      <c r="C23">
        <v>1</v>
      </c>
      <c r="E23">
        <f t="shared" si="0"/>
        <v>28.29597493371897</v>
      </c>
      <c r="F23">
        <f t="shared" si="1"/>
        <v>45.91467823571945</v>
      </c>
      <c r="G23">
        <f t="shared" si="2"/>
        <v>25.789346830561584</v>
      </c>
      <c r="I23">
        <f t="shared" si="3"/>
        <v>0</v>
      </c>
      <c r="J23" t="e">
        <f t="shared" si="4"/>
        <v>#DIV/0!</v>
      </c>
      <c r="L23" t="e">
        <f t="shared" si="5"/>
        <v>#DIV/0!</v>
      </c>
      <c r="M23" t="e">
        <f t="shared" si="6"/>
        <v>#DIV/0!</v>
      </c>
      <c r="O23">
        <f t="shared" si="7"/>
        <v>3.7613141957507379</v>
      </c>
      <c r="P23">
        <f t="shared" si="8"/>
        <v>9.4273551917397427</v>
      </c>
      <c r="Q23">
        <f t="shared" si="20"/>
        <v>3.7613141957507379</v>
      </c>
      <c r="R23">
        <f t="shared" si="20"/>
        <v>9.4273551917397427</v>
      </c>
      <c r="S23">
        <f t="shared" si="10"/>
        <v>13.188669387490481</v>
      </c>
      <c r="T23">
        <f t="shared" si="11"/>
        <v>465.22029443193708</v>
      </c>
      <c r="U23">
        <f t="shared" si="12"/>
        <v>7.7536715738656179</v>
      </c>
      <c r="W23">
        <f t="shared" si="13"/>
        <v>13.82315368816942</v>
      </c>
      <c r="Y23">
        <f t="shared" si="14"/>
        <v>18.297059838127296</v>
      </c>
      <c r="Z23">
        <f t="shared" si="15"/>
        <v>18.297059838127296</v>
      </c>
      <c r="AA23">
        <f t="shared" si="16"/>
        <v>517.7331465404061</v>
      </c>
      <c r="AB23">
        <f t="shared" si="17"/>
        <v>1.1731115188076964E-2</v>
      </c>
      <c r="AC23">
        <f t="shared" si="18"/>
        <v>85.243387688866946</v>
      </c>
      <c r="AD23">
        <f t="shared" si="19"/>
        <v>1.4207231281477823</v>
      </c>
    </row>
    <row r="24" spans="1:30">
      <c r="A24">
        <v>3</v>
      </c>
      <c r="B24">
        <v>1</v>
      </c>
      <c r="C24">
        <v>1</v>
      </c>
      <c r="E24">
        <f t="shared" si="0"/>
        <v>50.807847663012119</v>
      </c>
      <c r="F24">
        <f t="shared" si="1"/>
        <v>18.320830929024812</v>
      </c>
      <c r="G24">
        <f t="shared" si="2"/>
        <v>30.87132140796307</v>
      </c>
      <c r="I24">
        <f t="shared" si="3"/>
        <v>0</v>
      </c>
      <c r="J24" t="e">
        <f t="shared" si="4"/>
        <v>#DIV/0!</v>
      </c>
      <c r="L24" t="e">
        <f t="shared" si="5"/>
        <v>#DIV/0!</v>
      </c>
      <c r="M24" t="e">
        <f t="shared" si="6"/>
        <v>#DIV/0!</v>
      </c>
      <c r="O24">
        <f t="shared" si="7"/>
        <v>2.8817517139468443</v>
      </c>
      <c r="P24">
        <f t="shared" si="8"/>
        <v>13.46941664086534</v>
      </c>
      <c r="Q24">
        <f t="shared" si="20"/>
        <v>2.8817517139468443</v>
      </c>
      <c r="R24">
        <f t="shared" si="20"/>
        <v>13.46941664086534</v>
      </c>
      <c r="S24">
        <f t="shared" si="10"/>
        <v>16.351168354812184</v>
      </c>
      <c r="T24">
        <f t="shared" si="11"/>
        <v>252.04885109833765</v>
      </c>
      <c r="U24">
        <f t="shared" si="12"/>
        <v>4.2008141849722938</v>
      </c>
      <c r="W24">
        <f t="shared" si="13"/>
        <v>16.6981074582208</v>
      </c>
      <c r="Y24">
        <f t="shared" si="14"/>
        <v>18.27320344547714</v>
      </c>
      <c r="Z24">
        <f t="shared" si="15"/>
        <v>16.6981074582208</v>
      </c>
      <c r="AA24">
        <f t="shared" si="16"/>
        <v>848.39489999788896</v>
      </c>
      <c r="AB24">
        <f t="shared" si="17"/>
        <v>3.233953261977876E-2</v>
      </c>
      <c r="AC24">
        <f t="shared" si="18"/>
        <v>30.921906378708858</v>
      </c>
      <c r="AD24">
        <f t="shared" si="19"/>
        <v>0.51536510631181431</v>
      </c>
    </row>
    <row r="25" spans="1:30">
      <c r="A25">
        <v>1</v>
      </c>
      <c r="B25">
        <v>4</v>
      </c>
      <c r="C25">
        <v>5</v>
      </c>
      <c r="E25">
        <f t="shared" si="0"/>
        <v>6.9246195588061816</v>
      </c>
      <c r="F25">
        <f t="shared" si="1"/>
        <v>29.963430458888755</v>
      </c>
      <c r="G25">
        <f t="shared" si="2"/>
        <v>63.111949982305063</v>
      </c>
      <c r="I25">
        <f t="shared" si="3"/>
        <v>0</v>
      </c>
      <c r="J25" t="e">
        <f t="shared" si="4"/>
        <v>#DIV/0!</v>
      </c>
      <c r="L25" t="e">
        <f t="shared" si="5"/>
        <v>#DIV/0!</v>
      </c>
      <c r="M25" t="e">
        <f t="shared" si="6"/>
        <v>#DIV/0!</v>
      </c>
      <c r="O25">
        <f t="shared" si="7"/>
        <v>7.0649837772622943</v>
      </c>
      <c r="P25">
        <f t="shared" si="8"/>
        <v>4.2793376059636747</v>
      </c>
      <c r="Q25">
        <f t="shared" si="20"/>
        <v>7.0649837772622943</v>
      </c>
      <c r="R25">
        <f t="shared" si="20"/>
        <v>4.2793376059636747</v>
      </c>
      <c r="S25">
        <f t="shared" si="10"/>
        <v>11.344321383225969</v>
      </c>
      <c r="T25">
        <f t="shared" si="11"/>
        <v>1932.5123482406273</v>
      </c>
      <c r="U25">
        <f t="shared" si="12"/>
        <v>32.208539137343784</v>
      </c>
      <c r="W25">
        <f t="shared" si="13"/>
        <v>11.594280170154443</v>
      </c>
      <c r="Y25">
        <f t="shared" si="14"/>
        <v>14.39458937025706</v>
      </c>
      <c r="Z25">
        <f t="shared" si="15"/>
        <v>14.39458937025706</v>
      </c>
      <c r="AA25">
        <f t="shared" si="16"/>
        <v>99.677055094265597</v>
      </c>
      <c r="AB25">
        <f t="shared" si="17"/>
        <v>9.2797828265138991E-4</v>
      </c>
      <c r="AC25">
        <f t="shared" si="18"/>
        <v>1077.6114254989157</v>
      </c>
      <c r="AD25">
        <f t="shared" si="19"/>
        <v>17.960190424981928</v>
      </c>
    </row>
    <row r="26" spans="1:30">
      <c r="A26">
        <v>2</v>
      </c>
      <c r="B26">
        <v>1</v>
      </c>
      <c r="C26">
        <v>1</v>
      </c>
      <c r="E26">
        <f t="shared" si="0"/>
        <v>40.778047933310177</v>
      </c>
      <c r="F26">
        <f t="shared" si="1"/>
        <v>22.056269538034041</v>
      </c>
      <c r="G26">
        <f t="shared" si="2"/>
        <v>37.165682528655786</v>
      </c>
      <c r="I26">
        <f t="shared" si="3"/>
        <v>0</v>
      </c>
      <c r="J26" t="e">
        <f t="shared" si="4"/>
        <v>#DIV/0!</v>
      </c>
      <c r="L26" t="e">
        <f t="shared" si="5"/>
        <v>#DIV/0!</v>
      </c>
      <c r="M26" t="e">
        <f t="shared" si="6"/>
        <v>#DIV/0!</v>
      </c>
      <c r="O26">
        <f t="shared" si="7"/>
        <v>4.5276140781034666</v>
      </c>
      <c r="P26">
        <f t="shared" si="8"/>
        <v>15.443087136814118</v>
      </c>
      <c r="Q26">
        <f t="shared" si="20"/>
        <v>4.5276140781034666</v>
      </c>
      <c r="R26">
        <f t="shared" si="20"/>
        <v>15.443087136814118</v>
      </c>
      <c r="S26">
        <f t="shared" si="10"/>
        <v>19.970701214917582</v>
      </c>
      <c r="T26">
        <f t="shared" si="11"/>
        <v>304.56825784665904</v>
      </c>
      <c r="U26">
        <f t="shared" si="12"/>
        <v>5.0761376307776507</v>
      </c>
      <c r="W26">
        <f t="shared" si="13"/>
        <v>19.708145377796139</v>
      </c>
      <c r="Y26">
        <f t="shared" si="14"/>
        <v>21.863565723086115</v>
      </c>
      <c r="Z26">
        <f t="shared" si="15"/>
        <v>19.708145377796139</v>
      </c>
      <c r="AA26">
        <f t="shared" si="16"/>
        <v>803.65969689241638</v>
      </c>
      <c r="AB26">
        <f t="shared" si="17"/>
        <v>2.4731193580724495E-2</v>
      </c>
      <c r="AC26">
        <f t="shared" si="18"/>
        <v>40.434764975492349</v>
      </c>
      <c r="AD26">
        <f t="shared" si="19"/>
        <v>0.67391274959153913</v>
      </c>
    </row>
    <row r="27" spans="1:30">
      <c r="A27">
        <v>3</v>
      </c>
      <c r="B27">
        <v>2</v>
      </c>
      <c r="C27">
        <v>1</v>
      </c>
      <c r="E27">
        <f t="shared" si="0"/>
        <v>42.940746159473306</v>
      </c>
      <c r="F27">
        <f t="shared" si="1"/>
        <v>30.96805657156791</v>
      </c>
      <c r="G27">
        <f t="shared" si="2"/>
        <v>26.091197268958787</v>
      </c>
      <c r="I27">
        <f t="shared" si="3"/>
        <v>0</v>
      </c>
      <c r="J27" t="e">
        <f t="shared" si="4"/>
        <v>#DIV/0!</v>
      </c>
      <c r="L27" t="e">
        <f t="shared" si="5"/>
        <v>#DIV/0!</v>
      </c>
      <c r="M27" t="e">
        <f t="shared" si="6"/>
        <v>#DIV/0!</v>
      </c>
      <c r="O27">
        <f t="shared" si="7"/>
        <v>7.0757739275092018</v>
      </c>
      <c r="P27">
        <f t="shared" si="8"/>
        <v>9.6972032527165535</v>
      </c>
      <c r="Q27">
        <f t="shared" si="20"/>
        <v>7.0757739275092018</v>
      </c>
      <c r="R27">
        <f t="shared" si="20"/>
        <v>9.6972032527165535</v>
      </c>
      <c r="S27">
        <f t="shared" si="10"/>
        <v>16.772977180225755</v>
      </c>
      <c r="T27">
        <f t="shared" si="11"/>
        <v>297.14903817120648</v>
      </c>
      <c r="U27">
        <f t="shared" si="12"/>
        <v>4.9524839695201077</v>
      </c>
      <c r="W27">
        <f t="shared" si="13"/>
        <v>16.509323301322446</v>
      </c>
      <c r="Y27">
        <f t="shared" si="14"/>
        <v>18.499549266964216</v>
      </c>
      <c r="Z27">
        <f t="shared" si="15"/>
        <v>16.509323301322446</v>
      </c>
      <c r="AA27">
        <f t="shared" si="16"/>
        <v>708.92266114676499</v>
      </c>
      <c r="AB27">
        <f t="shared" si="17"/>
        <v>2.3312578963052933E-2</v>
      </c>
      <c r="AC27">
        <f t="shared" si="18"/>
        <v>42.895297066225723</v>
      </c>
      <c r="AD27">
        <f t="shared" si="19"/>
        <v>0.71492161777042873</v>
      </c>
    </row>
    <row r="28" spans="1:30">
      <c r="A28">
        <v>1</v>
      </c>
      <c r="B28">
        <v>2</v>
      </c>
      <c r="C28">
        <v>6</v>
      </c>
      <c r="E28">
        <f t="shared" si="0"/>
        <v>7.0919415247070194</v>
      </c>
      <c r="F28">
        <f t="shared" si="1"/>
        <v>15.343723571342274</v>
      </c>
      <c r="G28">
        <f t="shared" si="2"/>
        <v>77.564334903950709</v>
      </c>
      <c r="I28">
        <f t="shared" si="3"/>
        <v>0</v>
      </c>
      <c r="J28" t="e">
        <f t="shared" si="4"/>
        <v>#DIV/0!</v>
      </c>
      <c r="L28" t="e">
        <f t="shared" si="5"/>
        <v>#DIV/0!</v>
      </c>
      <c r="M28" t="e">
        <f t="shared" si="6"/>
        <v>#DIV/0!</v>
      </c>
      <c r="O28">
        <f t="shared" si="7"/>
        <v>1.8495588991208998</v>
      </c>
      <c r="P28">
        <f t="shared" si="8"/>
        <v>2.5861145496613278</v>
      </c>
      <c r="Q28">
        <f t="shared" si="20"/>
        <v>1.8495588991208998</v>
      </c>
      <c r="R28">
        <f t="shared" si="20"/>
        <v>2.5861145496613278</v>
      </c>
      <c r="S28">
        <f t="shared" si="10"/>
        <v>4.4356734487822278</v>
      </c>
      <c r="T28">
        <f t="shared" si="11"/>
        <v>2011.741850781659</v>
      </c>
      <c r="U28">
        <f t="shared" si="12"/>
        <v>33.529030846360982</v>
      </c>
      <c r="W28">
        <f t="shared" si="13"/>
        <v>3.7574711573184589</v>
      </c>
      <c r="Y28">
        <f t="shared" si="14"/>
        <v>6.7501265760931712</v>
      </c>
      <c r="Z28">
        <f t="shared" si="15"/>
        <v>6.7501265760931712</v>
      </c>
      <c r="AA28">
        <f t="shared" si="16"/>
        <v>47.871502962023577</v>
      </c>
      <c r="AB28">
        <f t="shared" si="17"/>
        <v>7.0382285381020938E-4</v>
      </c>
      <c r="AC28">
        <f t="shared" si="18"/>
        <v>1420.812061709006</v>
      </c>
      <c r="AD28">
        <f t="shared" si="19"/>
        <v>23.680201028483435</v>
      </c>
    </row>
    <row r="29" spans="1:30">
      <c r="A29">
        <f>E29/58.7</f>
        <v>1.4480408858603067</v>
      </c>
      <c r="B29">
        <f>F29/63.5</f>
        <v>0.15748031496062992</v>
      </c>
      <c r="C29">
        <f>G29/107</f>
        <v>4.6728971962616821E-2</v>
      </c>
      <c r="E29">
        <f>100-F29-G29</f>
        <v>85</v>
      </c>
      <c r="F29">
        <v>10</v>
      </c>
      <c r="G29">
        <v>5</v>
      </c>
      <c r="I29">
        <f t="shared" si="3"/>
        <v>0</v>
      </c>
      <c r="J29" t="e">
        <f t="shared" si="4"/>
        <v>#DIV/0!</v>
      </c>
      <c r="L29" t="e">
        <f t="shared" si="5"/>
        <v>#DIV/0!</v>
      </c>
      <c r="M29" t="e">
        <f t="shared" si="6"/>
        <v>#DIV/0!</v>
      </c>
      <c r="O29">
        <f t="shared" si="7"/>
        <v>0.67562589559378905</v>
      </c>
      <c r="P29">
        <f t="shared" si="8"/>
        <v>8.5398789433318037E-2</v>
      </c>
      <c r="Q29">
        <f t="shared" si="20"/>
        <v>0.67562589559378905</v>
      </c>
      <c r="R29">
        <f t="shared" si="20"/>
        <v>8.5398789433318037E-2</v>
      </c>
      <c r="S29">
        <f t="shared" si="10"/>
        <v>0.76102468502710707</v>
      </c>
      <c r="T29">
        <f t="shared" si="11"/>
        <v>173.97016177139693</v>
      </c>
      <c r="U29">
        <f t="shared" si="12"/>
        <v>2.8995026961899488</v>
      </c>
      <c r="W29">
        <f t="shared" si="13"/>
        <v>0.49154038409143275</v>
      </c>
      <c r="Y29">
        <f t="shared" si="14"/>
        <v>1.4014653828515113</v>
      </c>
      <c r="Z29">
        <f t="shared" si="15"/>
        <v>0.49154038409143275</v>
      </c>
      <c r="AA29">
        <f t="shared" si="16"/>
        <v>41.780932647771785</v>
      </c>
      <c r="AB29">
        <f t="shared" si="17"/>
        <v>8.0881740101077862E-3</v>
      </c>
      <c r="AC29">
        <f t="shared" si="18"/>
        <v>123.6373004277975</v>
      </c>
      <c r="AD29">
        <f t="shared" si="19"/>
        <v>2.060621673796625</v>
      </c>
    </row>
    <row r="30" spans="1:30">
      <c r="A30">
        <f t="shared" ref="A30:A93" si="21">E30/58.7</f>
        <v>0.85178875638841567</v>
      </c>
      <c r="B30">
        <f t="shared" ref="B30:B93" si="22">F30/63.5</f>
        <v>0.31496062992125984</v>
      </c>
      <c r="C30">
        <f t="shared" ref="C30:C93" si="23">G30/107</f>
        <v>0.28037383177570091</v>
      </c>
      <c r="E30">
        <f t="shared" ref="E30:E93" si="24">100-F30-G30</f>
        <v>50</v>
      </c>
      <c r="F30">
        <v>20</v>
      </c>
      <c r="G30">
        <v>30</v>
      </c>
      <c r="I30">
        <f t="shared" si="3"/>
        <v>0</v>
      </c>
      <c r="J30" t="e">
        <f t="shared" si="4"/>
        <v>#DIV/0!</v>
      </c>
      <c r="L30" t="e">
        <f t="shared" si="5"/>
        <v>#DIV/0!</v>
      </c>
      <c r="M30" t="e">
        <f t="shared" si="6"/>
        <v>#DIV/0!</v>
      </c>
      <c r="O30">
        <f t="shared" si="7"/>
        <v>3.5855590549705569</v>
      </c>
      <c r="P30">
        <f t="shared" si="8"/>
        <v>12.888423386618358</v>
      </c>
      <c r="Q30">
        <f t="shared" si="20"/>
        <v>3.5855590549705569</v>
      </c>
      <c r="R30">
        <f t="shared" si="20"/>
        <v>12.888423386618358</v>
      </c>
      <c r="S30">
        <f t="shared" si="10"/>
        <v>16.473982441588916</v>
      </c>
      <c r="T30">
        <f t="shared" si="11"/>
        <v>255.85112980012121</v>
      </c>
      <c r="U30">
        <f t="shared" si="12"/>
        <v>4.264185496668687</v>
      </c>
      <c r="W30">
        <f t="shared" si="13"/>
        <v>16.872329367281328</v>
      </c>
      <c r="Y30">
        <f t="shared" si="14"/>
        <v>18.480523546302418</v>
      </c>
      <c r="Z30">
        <f t="shared" si="15"/>
        <v>16.872329367281328</v>
      </c>
      <c r="AA30">
        <f t="shared" si="16"/>
        <v>843.61646836406635</v>
      </c>
      <c r="AB30">
        <f t="shared" si="17"/>
        <v>3.1664982159867995E-2</v>
      </c>
      <c r="AC30">
        <f t="shared" si="18"/>
        <v>31.580627298359698</v>
      </c>
      <c r="AD30">
        <f t="shared" si="19"/>
        <v>0.52634378830599493</v>
      </c>
    </row>
    <row r="31" spans="1:30">
      <c r="A31">
        <f t="shared" si="21"/>
        <v>0.68143100511073251</v>
      </c>
      <c r="B31">
        <f t="shared" si="22"/>
        <v>0.62992125984251968</v>
      </c>
      <c r="C31">
        <f t="shared" si="23"/>
        <v>0.18691588785046728</v>
      </c>
      <c r="E31">
        <f t="shared" si="24"/>
        <v>40</v>
      </c>
      <c r="F31">
        <v>40</v>
      </c>
      <c r="G31">
        <v>20</v>
      </c>
      <c r="I31">
        <f t="shared" si="3"/>
        <v>0</v>
      </c>
      <c r="J31" t="e">
        <f t="shared" si="4"/>
        <v>#DIV/0!</v>
      </c>
      <c r="L31" t="e">
        <f t="shared" si="5"/>
        <v>#DIV/0!</v>
      </c>
      <c r="M31" t="e">
        <f t="shared" si="6"/>
        <v>#DIV/0!</v>
      </c>
      <c r="O31">
        <f t="shared" si="7"/>
        <v>5.1574179184327438</v>
      </c>
      <c r="P31">
        <f t="shared" si="8"/>
        <v>4.5242239855896553</v>
      </c>
      <c r="Q31">
        <f t="shared" si="20"/>
        <v>5.1574179184327438</v>
      </c>
      <c r="R31">
        <f t="shared" si="20"/>
        <v>4.5242239855896553</v>
      </c>
      <c r="S31">
        <f t="shared" si="10"/>
        <v>9.6816419040223991</v>
      </c>
      <c r="T31">
        <f t="shared" si="11"/>
        <v>339.61927769640653</v>
      </c>
      <c r="U31">
        <f t="shared" si="12"/>
        <v>5.6603212949401085</v>
      </c>
      <c r="W31">
        <f t="shared" si="13"/>
        <v>9.9382300394353091</v>
      </c>
      <c r="Y31">
        <f t="shared" si="14"/>
        <v>12.161130507865703</v>
      </c>
      <c r="Z31">
        <f t="shared" si="15"/>
        <v>9.9382300394353091</v>
      </c>
      <c r="AA31">
        <f t="shared" si="16"/>
        <v>397.52920157741238</v>
      </c>
      <c r="AB31">
        <f t="shared" si="17"/>
        <v>1.3356488632950667E-2</v>
      </c>
      <c r="AC31">
        <f t="shared" si="18"/>
        <v>74.869977243344053</v>
      </c>
      <c r="AD31">
        <f t="shared" si="19"/>
        <v>1.2478329540557342</v>
      </c>
    </row>
    <row r="32" spans="1:30">
      <c r="A32">
        <f t="shared" si="21"/>
        <v>0.93696763202725719</v>
      </c>
      <c r="B32">
        <f t="shared" si="22"/>
        <v>7.874015748031496E-2</v>
      </c>
      <c r="C32">
        <f t="shared" si="23"/>
        <v>0.37383177570093457</v>
      </c>
      <c r="E32">
        <f t="shared" si="24"/>
        <v>55</v>
      </c>
      <c r="F32">
        <v>5</v>
      </c>
      <c r="G32">
        <v>40</v>
      </c>
      <c r="I32">
        <f t="shared" si="3"/>
        <v>0</v>
      </c>
      <c r="J32" t="e">
        <f t="shared" si="4"/>
        <v>#DIV/0!</v>
      </c>
      <c r="L32" t="e">
        <f t="shared" si="5"/>
        <v>#DIV/0!</v>
      </c>
      <c r="M32" t="e">
        <f t="shared" si="6"/>
        <v>#DIV/0!</v>
      </c>
      <c r="O32">
        <f t="shared" si="7"/>
        <v>0.153839972914455</v>
      </c>
      <c r="P32">
        <f t="shared" si="8"/>
        <v>15.009698000922032</v>
      </c>
      <c r="Q32">
        <f t="shared" si="20"/>
        <v>0.153839972914455</v>
      </c>
      <c r="R32">
        <f t="shared" si="20"/>
        <v>15.009698000922032</v>
      </c>
      <c r="S32">
        <f t="shared" si="10"/>
        <v>15.163537973836487</v>
      </c>
      <c r="T32">
        <f t="shared" si="11"/>
        <v>235.23859693389898</v>
      </c>
      <c r="U32">
        <f t="shared" si="12"/>
        <v>3.9206432822316497</v>
      </c>
      <c r="W32">
        <f t="shared" si="13"/>
        <v>14.964646516488866</v>
      </c>
      <c r="Y32">
        <f t="shared" si="14"/>
        <v>16.39148727132968</v>
      </c>
      <c r="Z32">
        <f t="shared" si="15"/>
        <v>14.964646516488866</v>
      </c>
      <c r="AA32">
        <f t="shared" si="16"/>
        <v>823.0555584068876</v>
      </c>
      <c r="AB32">
        <f t="shared" si="17"/>
        <v>3.4072520612334775E-2</v>
      </c>
      <c r="AC32">
        <f t="shared" si="18"/>
        <v>29.349164136626413</v>
      </c>
      <c r="AD32">
        <f t="shared" si="19"/>
        <v>0.4891527356104402</v>
      </c>
    </row>
    <row r="33" spans="1:30">
      <c r="A33">
        <f t="shared" si="21"/>
        <v>1.1073253833049403</v>
      </c>
      <c r="B33">
        <f t="shared" si="22"/>
        <v>0.23622047244094488</v>
      </c>
      <c r="C33">
        <f t="shared" si="23"/>
        <v>0.18691588785046728</v>
      </c>
      <c r="E33">
        <f t="shared" si="24"/>
        <v>65</v>
      </c>
      <c r="F33">
        <v>15</v>
      </c>
      <c r="G33">
        <v>20</v>
      </c>
      <c r="I33">
        <f t="shared" si="3"/>
        <v>0</v>
      </c>
      <c r="J33" t="e">
        <f t="shared" si="4"/>
        <v>#DIV/0!</v>
      </c>
      <c r="L33" t="e">
        <f t="shared" si="5"/>
        <v>#DIV/0!</v>
      </c>
      <c r="M33" t="e">
        <f t="shared" si="6"/>
        <v>#DIV/0!</v>
      </c>
      <c r="O33">
        <f t="shared" si="7"/>
        <v>1.7491212628981379</v>
      </c>
      <c r="P33">
        <f t="shared" si="8"/>
        <v>4.5242239855896553</v>
      </c>
      <c r="Q33">
        <f t="shared" si="20"/>
        <v>1.7491212628981379</v>
      </c>
      <c r="R33">
        <f t="shared" si="20"/>
        <v>4.5242239855896553</v>
      </c>
      <c r="S33">
        <f t="shared" si="10"/>
        <v>6.273345248487793</v>
      </c>
      <c r="T33">
        <f t="shared" si="11"/>
        <v>215.69921290685167</v>
      </c>
      <c r="U33">
        <f t="shared" si="12"/>
        <v>3.5949868817808612</v>
      </c>
      <c r="W33">
        <f t="shared" si="13"/>
        <v>6.143294502492795</v>
      </c>
      <c r="Y33">
        <f t="shared" si="14"/>
        <v>7.3242510954414968</v>
      </c>
      <c r="Z33">
        <f t="shared" si="15"/>
        <v>6.143294502492795</v>
      </c>
      <c r="AA33">
        <f t="shared" si="16"/>
        <v>399.31414266203166</v>
      </c>
      <c r="AB33">
        <f t="shared" si="17"/>
        <v>2.1782160585927558E-2</v>
      </c>
      <c r="AC33">
        <f t="shared" si="18"/>
        <v>45.909128070888137</v>
      </c>
      <c r="AD33">
        <f t="shared" si="19"/>
        <v>0.76515213451480224</v>
      </c>
    </row>
    <row r="34" spans="1:30">
      <c r="A34">
        <f t="shared" si="21"/>
        <v>0.76660988074957404</v>
      </c>
      <c r="B34">
        <f t="shared" si="22"/>
        <v>0.62992125984251968</v>
      </c>
      <c r="C34">
        <f t="shared" si="23"/>
        <v>0.14018691588785046</v>
      </c>
      <c r="E34">
        <f t="shared" si="24"/>
        <v>45</v>
      </c>
      <c r="F34">
        <v>40</v>
      </c>
      <c r="G34">
        <v>15</v>
      </c>
      <c r="I34">
        <f t="shared" si="3"/>
        <v>0</v>
      </c>
      <c r="J34" t="e">
        <f t="shared" si="4"/>
        <v>#DIV/0!</v>
      </c>
      <c r="L34" t="e">
        <f t="shared" si="5"/>
        <v>#DIV/0!</v>
      </c>
      <c r="M34" t="e">
        <f t="shared" si="6"/>
        <v>#DIV/0!</v>
      </c>
      <c r="O34">
        <f t="shared" si="7"/>
        <v>5.1574179184327438</v>
      </c>
      <c r="P34">
        <f t="shared" si="8"/>
        <v>1.7287027479173662</v>
      </c>
      <c r="Q34">
        <f t="shared" si="20"/>
        <v>5.1574179184327438</v>
      </c>
      <c r="R34">
        <f t="shared" si="20"/>
        <v>1.7287027479173662</v>
      </c>
      <c r="S34">
        <f t="shared" si="10"/>
        <v>6.8861206663501102</v>
      </c>
      <c r="T34">
        <f t="shared" si="11"/>
        <v>309.77933247730965</v>
      </c>
      <c r="U34">
        <f t="shared" si="12"/>
        <v>5.1629888746218278</v>
      </c>
      <c r="W34">
        <f t="shared" si="13"/>
        <v>6.9981625474430409</v>
      </c>
      <c r="Y34">
        <f t="shared" si="14"/>
        <v>8.8560001465705671</v>
      </c>
      <c r="Z34">
        <f t="shared" si="15"/>
        <v>6.9981625474430409</v>
      </c>
      <c r="AA34">
        <f t="shared" si="16"/>
        <v>314.91731463493682</v>
      </c>
      <c r="AB34">
        <f t="shared" si="17"/>
        <v>1.2531059837967888E-2</v>
      </c>
      <c r="AC34">
        <f t="shared" si="18"/>
        <v>79.801709746058151</v>
      </c>
      <c r="AD34">
        <f t="shared" si="19"/>
        <v>1.3300284957676358</v>
      </c>
    </row>
    <row r="35" spans="1:30">
      <c r="A35">
        <f t="shared" si="21"/>
        <v>0.25553662691652468</v>
      </c>
      <c r="B35">
        <f t="shared" si="22"/>
        <v>1.2598425196850394</v>
      </c>
      <c r="C35">
        <f t="shared" si="23"/>
        <v>4.6728971962616821E-2</v>
      </c>
      <c r="E35">
        <f t="shared" si="24"/>
        <v>15</v>
      </c>
      <c r="F35">
        <v>80</v>
      </c>
      <c r="G35">
        <v>5</v>
      </c>
      <c r="I35">
        <f t="shared" si="3"/>
        <v>0</v>
      </c>
      <c r="J35" t="e">
        <f t="shared" si="4"/>
        <v>#DIV/0!</v>
      </c>
      <c r="L35" t="e">
        <f t="shared" si="5"/>
        <v>#DIV/0!</v>
      </c>
      <c r="M35" t="e">
        <f t="shared" si="6"/>
        <v>#DIV/0!</v>
      </c>
      <c r="O35">
        <f t="shared" si="7"/>
        <v>0.96725505129780209</v>
      </c>
      <c r="P35">
        <f t="shared" si="8"/>
        <v>8.5398789433318037E-2</v>
      </c>
      <c r="Q35">
        <f t="shared" si="20"/>
        <v>0.96725505129780209</v>
      </c>
      <c r="R35">
        <f t="shared" si="20"/>
        <v>8.5398789433318037E-2</v>
      </c>
      <c r="S35">
        <f t="shared" si="10"/>
        <v>1.0526538407311201</v>
      </c>
      <c r="T35">
        <f t="shared" si="11"/>
        <v>982.98589456039815</v>
      </c>
      <c r="U35">
        <f t="shared" si="12"/>
        <v>16.383098242673302</v>
      </c>
      <c r="W35">
        <f t="shared" si="13"/>
        <v>0.40733409005444332</v>
      </c>
      <c r="Y35">
        <f t="shared" si="14"/>
        <v>30.537229746840403</v>
      </c>
      <c r="Z35">
        <f t="shared" si="15"/>
        <v>30.537229746840403</v>
      </c>
      <c r="AA35">
        <f t="shared" si="16"/>
        <v>458.05844620260604</v>
      </c>
      <c r="AB35">
        <f t="shared" si="17"/>
        <v>5.6180380490195234E-3</v>
      </c>
      <c r="AC35">
        <f t="shared" si="18"/>
        <v>177.99808247552238</v>
      </c>
      <c r="AD35">
        <f t="shared" si="19"/>
        <v>2.966634707925373</v>
      </c>
    </row>
    <row r="36" spans="1:30">
      <c r="A36">
        <f t="shared" si="21"/>
        <v>1.192504258943782</v>
      </c>
      <c r="B36">
        <f t="shared" si="22"/>
        <v>0.31496062992125984</v>
      </c>
      <c r="C36">
        <f t="shared" si="23"/>
        <v>9.3457943925233641E-2</v>
      </c>
      <c r="E36">
        <f t="shared" si="24"/>
        <v>70</v>
      </c>
      <c r="F36">
        <v>20</v>
      </c>
      <c r="G36">
        <v>10</v>
      </c>
      <c r="I36">
        <f t="shared" si="3"/>
        <v>0</v>
      </c>
      <c r="J36" t="e">
        <f t="shared" si="4"/>
        <v>#DIV/0!</v>
      </c>
      <c r="L36" t="e">
        <f t="shared" si="5"/>
        <v>#DIV/0!</v>
      </c>
      <c r="M36" t="e">
        <f t="shared" si="6"/>
        <v>#DIV/0!</v>
      </c>
      <c r="O36">
        <f t="shared" si="7"/>
        <v>3.5855590549705569</v>
      </c>
      <c r="P36">
        <f t="shared" si="8"/>
        <v>0.46665738314897487</v>
      </c>
      <c r="Q36">
        <f t="shared" si="20"/>
        <v>3.5855590549705569</v>
      </c>
      <c r="R36">
        <f t="shared" si="20"/>
        <v>0.46665738314897487</v>
      </c>
      <c r="S36">
        <f t="shared" si="10"/>
        <v>4.0522164381195314</v>
      </c>
      <c r="T36">
        <f t="shared" si="11"/>
        <v>204.56762012727549</v>
      </c>
      <c r="U36">
        <f t="shared" si="12"/>
        <v>3.4094603354545914</v>
      </c>
      <c r="W36">
        <f t="shared" si="13"/>
        <v>4.2519542396511989</v>
      </c>
      <c r="Y36">
        <f t="shared" si="14"/>
        <v>5.34563919955737</v>
      </c>
      <c r="Z36">
        <f t="shared" si="15"/>
        <v>4.2519542396511989</v>
      </c>
      <c r="AA36">
        <f t="shared" si="16"/>
        <v>297.63679677558395</v>
      </c>
      <c r="AB36">
        <f t="shared" si="17"/>
        <v>1.8680923338450253E-2</v>
      </c>
      <c r="AC36">
        <f t="shared" si="18"/>
        <v>53.530544603313963</v>
      </c>
      <c r="AD36">
        <f t="shared" si="19"/>
        <v>0.89217574338856609</v>
      </c>
    </row>
    <row r="37" spans="1:30">
      <c r="A37">
        <f t="shared" si="21"/>
        <v>0.17035775127768313</v>
      </c>
      <c r="B37">
        <f t="shared" si="22"/>
        <v>1.1023622047244095</v>
      </c>
      <c r="C37">
        <f t="shared" si="23"/>
        <v>0.18691588785046728</v>
      </c>
      <c r="E37">
        <f t="shared" si="24"/>
        <v>10</v>
      </c>
      <c r="F37">
        <v>70</v>
      </c>
      <c r="G37">
        <v>20</v>
      </c>
      <c r="I37">
        <f t="shared" si="3"/>
        <v>0</v>
      </c>
      <c r="J37" t="e">
        <f t="shared" si="4"/>
        <v>#DIV/0!</v>
      </c>
      <c r="L37" t="e">
        <f t="shared" si="5"/>
        <v>#DIV/0!</v>
      </c>
      <c r="M37" t="e">
        <f t="shared" si="6"/>
        <v>#DIV/0!</v>
      </c>
      <c r="O37">
        <f t="shared" si="7"/>
        <v>1.3248349406111659</v>
      </c>
      <c r="P37">
        <f t="shared" si="8"/>
        <v>4.5242239855896553</v>
      </c>
      <c r="Q37">
        <f t="shared" si="20"/>
        <v>1.3248349406111659</v>
      </c>
      <c r="R37">
        <f t="shared" si="20"/>
        <v>4.5242239855896553</v>
      </c>
      <c r="S37">
        <f t="shared" si="10"/>
        <v>5.8490589262008212</v>
      </c>
      <c r="T37">
        <f t="shared" si="11"/>
        <v>1407.6648532499896</v>
      </c>
      <c r="U37">
        <f t="shared" si="12"/>
        <v>23.461080887499826</v>
      </c>
      <c r="W37">
        <f t="shared" si="13"/>
        <v>5.169113088860942</v>
      </c>
      <c r="Y37">
        <f t="shared" si="14"/>
        <v>13.980411458833945</v>
      </c>
      <c r="Z37">
        <f t="shared" si="15"/>
        <v>13.980411458833945</v>
      </c>
      <c r="AA37">
        <f t="shared" si="16"/>
        <v>139.80411458833944</v>
      </c>
      <c r="AB37">
        <f t="shared" si="17"/>
        <v>1.6094235878412041E-3</v>
      </c>
      <c r="AC37">
        <f t="shared" si="18"/>
        <v>621.34046471963745</v>
      </c>
      <c r="AD37">
        <f t="shared" si="19"/>
        <v>10.355674411993958</v>
      </c>
    </row>
    <row r="38" spans="1:30">
      <c r="A38">
        <f t="shared" si="21"/>
        <v>1.6013628620102214</v>
      </c>
      <c r="B38">
        <f t="shared" si="22"/>
        <v>1.5748031496062992E-2</v>
      </c>
      <c r="C38">
        <f t="shared" si="23"/>
        <v>4.6728971962616821E-2</v>
      </c>
      <c r="E38">
        <f t="shared" si="24"/>
        <v>94</v>
      </c>
      <c r="F38">
        <v>1</v>
      </c>
      <c r="G38">
        <v>5</v>
      </c>
      <c r="I38">
        <f t="shared" si="3"/>
        <v>0</v>
      </c>
      <c r="J38" t="e">
        <f t="shared" si="4"/>
        <v>#DIV/0!</v>
      </c>
      <c r="L38" t="e">
        <f t="shared" si="5"/>
        <v>#DIV/0!</v>
      </c>
      <c r="M38" t="e">
        <f t="shared" si="6"/>
        <v>#DIV/0!</v>
      </c>
      <c r="O38">
        <f t="shared" si="7"/>
        <v>5.9665925734654389E-3</v>
      </c>
      <c r="P38">
        <f t="shared" si="8"/>
        <v>8.5398789433318037E-2</v>
      </c>
      <c r="Q38">
        <f t="shared" si="20"/>
        <v>5.9665925734654389E-3</v>
      </c>
      <c r="R38">
        <f t="shared" si="20"/>
        <v>8.5398789433318037E-2</v>
      </c>
      <c r="S38">
        <f t="shared" si="10"/>
        <v>9.1365382006783472E-2</v>
      </c>
      <c r="T38">
        <f t="shared" si="11"/>
        <v>158.3659466457508</v>
      </c>
      <c r="U38">
        <f t="shared" si="12"/>
        <v>2.6394324440958465</v>
      </c>
      <c r="W38">
        <f t="shared" si="13"/>
        <v>1.1509729080766263E-2</v>
      </c>
      <c r="Y38">
        <f t="shared" si="14"/>
        <v>0.84569850969295657</v>
      </c>
      <c r="Z38">
        <f t="shared" si="15"/>
        <v>1.1509729080766263E-2</v>
      </c>
      <c r="AA38">
        <f t="shared" si="16"/>
        <v>1.0819145335920288</v>
      </c>
      <c r="AB38">
        <f t="shared" si="17"/>
        <v>6.3769798430588255E-3</v>
      </c>
      <c r="AC38">
        <f t="shared" si="18"/>
        <v>156.81404436121491</v>
      </c>
      <c r="AD38">
        <f t="shared" si="19"/>
        <v>2.6135674060202487</v>
      </c>
    </row>
    <row r="39" spans="1:30">
      <c r="A39">
        <f t="shared" si="21"/>
        <v>1.465076660988075</v>
      </c>
      <c r="B39">
        <f t="shared" si="22"/>
        <v>0.15748031496062992</v>
      </c>
      <c r="C39">
        <f t="shared" si="23"/>
        <v>3.7383177570093455E-2</v>
      </c>
      <c r="E39">
        <f t="shared" si="24"/>
        <v>86</v>
      </c>
      <c r="F39">
        <v>10</v>
      </c>
      <c r="G39">
        <v>4</v>
      </c>
      <c r="I39">
        <f t="shared" si="3"/>
        <v>0</v>
      </c>
      <c r="J39" t="e">
        <f t="shared" si="4"/>
        <v>#DIV/0!</v>
      </c>
      <c r="L39" t="e">
        <f t="shared" si="5"/>
        <v>#DIV/0!</v>
      </c>
      <c r="M39" t="e">
        <f t="shared" si="6"/>
        <v>#DIV/0!</v>
      </c>
      <c r="O39">
        <f t="shared" si="7"/>
        <v>0.67562589559378905</v>
      </c>
      <c r="P39">
        <f t="shared" si="8"/>
        <v>5.7823722350342791E-2</v>
      </c>
      <c r="Q39">
        <f t="shared" si="20"/>
        <v>0.67562589559378905</v>
      </c>
      <c r="R39">
        <f t="shared" si="20"/>
        <v>5.7823722350342791E-2</v>
      </c>
      <c r="S39">
        <f t="shared" si="10"/>
        <v>0.73344961794413188</v>
      </c>
      <c r="T39">
        <f t="shared" si="11"/>
        <v>171.99432225403061</v>
      </c>
      <c r="U39">
        <f t="shared" si="12"/>
        <v>2.8665720375671766</v>
      </c>
      <c r="W39">
        <f t="shared" si="13"/>
        <v>0.4873719508568356</v>
      </c>
      <c r="Y39">
        <f t="shared" si="14"/>
        <v>1.3879077497919754</v>
      </c>
      <c r="Z39">
        <f t="shared" si="15"/>
        <v>0.4873719508568356</v>
      </c>
      <c r="AA39">
        <f t="shared" si="16"/>
        <v>41.913987773687865</v>
      </c>
      <c r="AB39">
        <f t="shared" si="17"/>
        <v>8.1910086902933932E-3</v>
      </c>
      <c r="AC39">
        <f t="shared" si="18"/>
        <v>122.08508595345918</v>
      </c>
      <c r="AD39">
        <f t="shared" si="19"/>
        <v>2.0347514325576532</v>
      </c>
    </row>
    <row r="40" spans="1:30">
      <c r="A40">
        <f t="shared" si="21"/>
        <v>0.59625212947189099</v>
      </c>
      <c r="B40">
        <f t="shared" si="22"/>
        <v>0.94488188976377951</v>
      </c>
      <c r="C40">
        <f t="shared" si="23"/>
        <v>4.6728971962616821E-2</v>
      </c>
      <c r="E40">
        <f t="shared" si="24"/>
        <v>35</v>
      </c>
      <c r="F40">
        <v>60</v>
      </c>
      <c r="G40">
        <v>5</v>
      </c>
      <c r="I40">
        <f t="shared" si="3"/>
        <v>0</v>
      </c>
      <c r="J40" t="e">
        <f t="shared" si="4"/>
        <v>#DIV/0!</v>
      </c>
      <c r="L40" t="e">
        <f t="shared" si="5"/>
        <v>#DIV/0!</v>
      </c>
      <c r="M40" t="e">
        <f t="shared" si="6"/>
        <v>#DIV/0!</v>
      </c>
      <c r="O40">
        <f t="shared" si="7"/>
        <v>1.9290682916904758</v>
      </c>
      <c r="P40">
        <f t="shared" si="8"/>
        <v>8.5398789433318037E-2</v>
      </c>
      <c r="Q40">
        <f t="shared" si="20"/>
        <v>1.9290682916904758</v>
      </c>
      <c r="R40">
        <f t="shared" si="20"/>
        <v>8.5398789433318037E-2</v>
      </c>
      <c r="S40">
        <f t="shared" si="10"/>
        <v>2.0144670811237937</v>
      </c>
      <c r="T40">
        <f t="shared" si="11"/>
        <v>417.30775829642857</v>
      </c>
      <c r="U40">
        <f t="shared" si="12"/>
        <v>6.9551293049404759</v>
      </c>
      <c r="W40">
        <f t="shared" si="13"/>
        <v>1.7928039149532264</v>
      </c>
      <c r="Y40">
        <f t="shared" si="14"/>
        <v>4.5984440878584207</v>
      </c>
      <c r="Z40">
        <f t="shared" si="15"/>
        <v>4.5984440878584207</v>
      </c>
      <c r="AA40">
        <f t="shared" si="16"/>
        <v>160.94554307504472</v>
      </c>
      <c r="AB40">
        <f t="shared" si="17"/>
        <v>6.1295932937091031E-3</v>
      </c>
      <c r="AC40">
        <f t="shared" si="18"/>
        <v>163.14296105523275</v>
      </c>
      <c r="AD40">
        <f t="shared" si="19"/>
        <v>2.7190493509205456</v>
      </c>
    </row>
    <row r="41" spans="1:30">
      <c r="A41">
        <f t="shared" si="21"/>
        <v>1.0221465076660987</v>
      </c>
      <c r="B41">
        <f t="shared" si="22"/>
        <v>0.47244094488188976</v>
      </c>
      <c r="C41">
        <f t="shared" si="23"/>
        <v>9.3457943925233641E-2</v>
      </c>
      <c r="E41">
        <f t="shared" si="24"/>
        <v>60</v>
      </c>
      <c r="F41">
        <v>30</v>
      </c>
      <c r="G41">
        <v>10</v>
      </c>
      <c r="I41">
        <f t="shared" si="3"/>
        <v>0</v>
      </c>
      <c r="J41" t="e">
        <f t="shared" si="4"/>
        <v>#DIV/0!</v>
      </c>
      <c r="L41" t="e">
        <f t="shared" si="5"/>
        <v>#DIV/0!</v>
      </c>
      <c r="M41" t="e">
        <f t="shared" si="6"/>
        <v>#DIV/0!</v>
      </c>
      <c r="O41">
        <f t="shared" si="7"/>
        <v>7.066769158896669</v>
      </c>
      <c r="P41">
        <f t="shared" si="8"/>
        <v>0.46665738314897487</v>
      </c>
      <c r="Q41">
        <f t="shared" si="20"/>
        <v>7.066769158896669</v>
      </c>
      <c r="R41">
        <f t="shared" si="20"/>
        <v>0.46665738314897487</v>
      </c>
      <c r="S41">
        <f t="shared" si="10"/>
        <v>7.5334265420456443</v>
      </c>
      <c r="T41">
        <f t="shared" si="11"/>
        <v>230.93594365863055</v>
      </c>
      <c r="U41">
        <f t="shared" si="12"/>
        <v>3.8489323943105092</v>
      </c>
      <c r="W41">
        <f t="shared" si="13"/>
        <v>7.1632812943397788</v>
      </c>
      <c r="Y41">
        <f t="shared" si="14"/>
        <v>8.4524109407068977</v>
      </c>
      <c r="Z41">
        <f t="shared" si="15"/>
        <v>7.1632812943397788</v>
      </c>
      <c r="AA41">
        <f t="shared" si="16"/>
        <v>429.79687766038671</v>
      </c>
      <c r="AB41">
        <f t="shared" si="17"/>
        <v>2.1334102456122953E-2</v>
      </c>
      <c r="AC41">
        <f t="shared" si="18"/>
        <v>46.873310093858528</v>
      </c>
      <c r="AD41">
        <f t="shared" si="19"/>
        <v>0.78122183489764219</v>
      </c>
    </row>
    <row r="42" spans="1:30">
      <c r="A42">
        <f t="shared" si="21"/>
        <v>0.51107325383304936</v>
      </c>
      <c r="B42">
        <f t="shared" si="22"/>
        <v>0.78740157480314965</v>
      </c>
      <c r="C42">
        <f t="shared" si="23"/>
        <v>0.18691588785046728</v>
      </c>
      <c r="E42">
        <f t="shared" si="24"/>
        <v>30</v>
      </c>
      <c r="F42">
        <v>50</v>
      </c>
      <c r="G42">
        <v>20</v>
      </c>
      <c r="I42">
        <f t="shared" si="3"/>
        <v>0</v>
      </c>
      <c r="J42" t="e">
        <f t="shared" si="4"/>
        <v>#DIV/0!</v>
      </c>
      <c r="L42" t="e">
        <f t="shared" si="5"/>
        <v>#DIV/0!</v>
      </c>
      <c r="M42" t="e">
        <f t="shared" si="6"/>
        <v>#DIV/0!</v>
      </c>
      <c r="O42">
        <f t="shared" si="7"/>
        <v>3.0452678692115294</v>
      </c>
      <c r="P42">
        <f t="shared" si="8"/>
        <v>4.5242239855896553</v>
      </c>
      <c r="Q42">
        <f t="shared" si="20"/>
        <v>3.0452678692115294</v>
      </c>
      <c r="R42">
        <f t="shared" si="20"/>
        <v>4.5242239855896553</v>
      </c>
      <c r="S42">
        <f t="shared" si="10"/>
        <v>7.5694918548011847</v>
      </c>
      <c r="T42">
        <f t="shared" si="11"/>
        <v>461.7170334290268</v>
      </c>
      <c r="U42">
        <f t="shared" si="12"/>
        <v>7.6952838904837799</v>
      </c>
      <c r="W42">
        <f t="shared" si="13"/>
        <v>7.6845420769114465</v>
      </c>
      <c r="Y42">
        <f t="shared" si="14"/>
        <v>11.559690066467677</v>
      </c>
      <c r="Z42">
        <f t="shared" si="15"/>
        <v>11.559690066467677</v>
      </c>
      <c r="AA42">
        <f t="shared" si="16"/>
        <v>346.79070199403031</v>
      </c>
      <c r="AB42">
        <f t="shared" si="17"/>
        <v>8.9957859461885295E-3</v>
      </c>
      <c r="AC42">
        <f t="shared" si="18"/>
        <v>111.16316083795826</v>
      </c>
      <c r="AD42">
        <f t="shared" si="19"/>
        <v>1.8527193472993042</v>
      </c>
    </row>
    <row r="43" spans="1:30">
      <c r="A43">
        <f t="shared" si="21"/>
        <v>1.5332197614991481</v>
      </c>
      <c r="B43">
        <f t="shared" si="22"/>
        <v>7.874015748031496E-2</v>
      </c>
      <c r="C43">
        <f t="shared" si="23"/>
        <v>4.6728971962616821E-2</v>
      </c>
      <c r="E43">
        <f t="shared" si="24"/>
        <v>90</v>
      </c>
      <c r="F43">
        <v>5</v>
      </c>
      <c r="G43">
        <v>5</v>
      </c>
      <c r="I43">
        <f t="shared" si="3"/>
        <v>0</v>
      </c>
      <c r="J43" t="e">
        <f t="shared" si="4"/>
        <v>#DIV/0!</v>
      </c>
      <c r="L43" t="e">
        <f t="shared" si="5"/>
        <v>#DIV/0!</v>
      </c>
      <c r="M43" t="e">
        <f t="shared" si="6"/>
        <v>#DIV/0!</v>
      </c>
      <c r="O43">
        <f t="shared" si="7"/>
        <v>0.153839972914455</v>
      </c>
      <c r="P43">
        <f t="shared" si="8"/>
        <v>8.5398789433318037E-2</v>
      </c>
      <c r="Q43">
        <f t="shared" si="20"/>
        <v>0.153839972914455</v>
      </c>
      <c r="R43">
        <f t="shared" si="20"/>
        <v>8.5398789433318037E-2</v>
      </c>
      <c r="S43">
        <f t="shared" si="10"/>
        <v>0.23923876234777303</v>
      </c>
      <c r="T43">
        <f t="shared" si="11"/>
        <v>165.16042779221718</v>
      </c>
      <c r="U43">
        <f t="shared" si="12"/>
        <v>2.752673796536953</v>
      </c>
      <c r="W43">
        <f t="shared" si="13"/>
        <v>6.1432972586236624E-2</v>
      </c>
      <c r="Y43">
        <f t="shared" si="14"/>
        <v>0.92698385520404747</v>
      </c>
      <c r="Z43">
        <f t="shared" si="15"/>
        <v>6.1432972586236624E-2</v>
      </c>
      <c r="AA43">
        <f t="shared" si="16"/>
        <v>5.5289675327612962</v>
      </c>
      <c r="AB43">
        <f t="shared" si="17"/>
        <v>6.374232938220481E-3</v>
      </c>
      <c r="AC43">
        <f t="shared" si="18"/>
        <v>156.88162163072343</v>
      </c>
      <c r="AD43">
        <f t="shared" si="19"/>
        <v>2.6146936938453904</v>
      </c>
    </row>
    <row r="44" spans="1:30">
      <c r="A44">
        <f t="shared" si="21"/>
        <v>1.192504258943782</v>
      </c>
      <c r="B44">
        <f t="shared" si="22"/>
        <v>0.26771653543307089</v>
      </c>
      <c r="C44">
        <f t="shared" si="23"/>
        <v>0.12149532710280374</v>
      </c>
      <c r="E44">
        <f t="shared" si="24"/>
        <v>70</v>
      </c>
      <c r="F44">
        <v>17</v>
      </c>
      <c r="G44">
        <v>13</v>
      </c>
      <c r="I44">
        <f t="shared" si="3"/>
        <v>0</v>
      </c>
      <c r="J44" t="e">
        <f t="shared" si="4"/>
        <v>#DIV/0!</v>
      </c>
      <c r="L44" t="e">
        <f t="shared" si="5"/>
        <v>#DIV/0!</v>
      </c>
      <c r="M44" t="e">
        <f t="shared" si="6"/>
        <v>#DIV/0!</v>
      </c>
      <c r="O44">
        <f t="shared" si="7"/>
        <v>2.3878178227637044</v>
      </c>
      <c r="P44">
        <f t="shared" si="8"/>
        <v>1.069899798353094</v>
      </c>
      <c r="Q44">
        <f t="shared" si="20"/>
        <v>2.3878178227637044</v>
      </c>
      <c r="R44">
        <f t="shared" si="20"/>
        <v>1.069899798353094</v>
      </c>
      <c r="S44">
        <f t="shared" si="10"/>
        <v>3.4577176211167986</v>
      </c>
      <c r="T44">
        <f t="shared" si="11"/>
        <v>205.74312651731699</v>
      </c>
      <c r="U44">
        <f t="shared" si="12"/>
        <v>3.4290521086219501</v>
      </c>
      <c r="W44">
        <f t="shared" si="13"/>
        <v>3.3147933525376643</v>
      </c>
      <c r="Y44">
        <f t="shared" si="14"/>
        <v>4.4084783124438358</v>
      </c>
      <c r="Z44">
        <f t="shared" si="15"/>
        <v>3.3147933525376643</v>
      </c>
      <c r="AA44">
        <f t="shared" si="16"/>
        <v>232.03553467763649</v>
      </c>
      <c r="AB44">
        <f t="shared" si="17"/>
        <v>1.5598984850627214E-2</v>
      </c>
      <c r="AC44">
        <f t="shared" si="18"/>
        <v>64.106735763628322</v>
      </c>
      <c r="AD44">
        <f t="shared" si="19"/>
        <v>1.068445596060472</v>
      </c>
    </row>
    <row r="45" spans="1:30">
      <c r="A45">
        <f t="shared" si="21"/>
        <v>0.47700170357751276</v>
      </c>
      <c r="B45">
        <f t="shared" si="22"/>
        <v>0.1889763779527559</v>
      </c>
      <c r="C45">
        <f t="shared" si="23"/>
        <v>0.56074766355140182</v>
      </c>
      <c r="E45">
        <f t="shared" si="24"/>
        <v>28</v>
      </c>
      <c r="F45">
        <v>12</v>
      </c>
      <c r="G45">
        <v>60</v>
      </c>
      <c r="I45">
        <f t="shared" si="3"/>
        <v>0</v>
      </c>
      <c r="J45" t="e">
        <f t="shared" si="4"/>
        <v>#DIV/0!</v>
      </c>
      <c r="L45" t="e">
        <f t="shared" si="5"/>
        <v>#DIV/0!</v>
      </c>
      <c r="M45" t="e">
        <f t="shared" si="6"/>
        <v>#DIV/0!</v>
      </c>
      <c r="O45">
        <f t="shared" si="7"/>
        <v>1.0248463409223354</v>
      </c>
      <c r="P45">
        <f t="shared" si="8"/>
        <v>5.2106578771365042</v>
      </c>
      <c r="Q45">
        <f t="shared" si="20"/>
        <v>1.0248463409223354</v>
      </c>
      <c r="R45">
        <f t="shared" si="20"/>
        <v>5.2106578771365042</v>
      </c>
      <c r="S45">
        <f t="shared" si="10"/>
        <v>6.2355042180588391</v>
      </c>
      <c r="T45">
        <f t="shared" si="11"/>
        <v>500.90867555029587</v>
      </c>
      <c r="U45">
        <f t="shared" si="12"/>
        <v>8.3484779258382638</v>
      </c>
      <c r="W45">
        <f t="shared" si="13"/>
        <v>6.8307167439491971</v>
      </c>
      <c r="Y45">
        <f t="shared" si="14"/>
        <v>11.428943747317728</v>
      </c>
      <c r="Z45">
        <f t="shared" si="15"/>
        <v>11.428943747317728</v>
      </c>
      <c r="AA45">
        <f t="shared" si="16"/>
        <v>320.01042492489637</v>
      </c>
      <c r="AB45">
        <f t="shared" si="17"/>
        <v>7.8928133542933553E-3</v>
      </c>
      <c r="AC45">
        <f t="shared" si="18"/>
        <v>126.69753548093753</v>
      </c>
      <c r="AD45">
        <f t="shared" si="19"/>
        <v>2.1116255913489588</v>
      </c>
    </row>
    <row r="46" spans="1:30">
      <c r="A46">
        <f t="shared" si="21"/>
        <v>0.76660988074957404</v>
      </c>
      <c r="B46">
        <f t="shared" si="22"/>
        <v>0.23622047244094488</v>
      </c>
      <c r="C46">
        <f t="shared" si="23"/>
        <v>0.37383177570093457</v>
      </c>
      <c r="E46">
        <f t="shared" si="24"/>
        <v>45</v>
      </c>
      <c r="F46">
        <v>15</v>
      </c>
      <c r="G46">
        <v>40</v>
      </c>
      <c r="I46">
        <f t="shared" si="3"/>
        <v>0</v>
      </c>
      <c r="J46" t="e">
        <f t="shared" si="4"/>
        <v>#DIV/0!</v>
      </c>
      <c r="L46" t="e">
        <f t="shared" si="5"/>
        <v>#DIV/0!</v>
      </c>
      <c r="M46" t="e">
        <f t="shared" si="6"/>
        <v>#DIV/0!</v>
      </c>
      <c r="O46">
        <f t="shared" si="7"/>
        <v>1.7491212628981379</v>
      </c>
      <c r="P46">
        <f t="shared" si="8"/>
        <v>15.009698000922032</v>
      </c>
      <c r="Q46">
        <f t="shared" si="20"/>
        <v>1.7491212628981379</v>
      </c>
      <c r="R46">
        <f t="shared" si="20"/>
        <v>15.009698000922032</v>
      </c>
      <c r="S46">
        <f t="shared" si="10"/>
        <v>16.758819263820172</v>
      </c>
      <c r="T46">
        <f t="shared" si="11"/>
        <v>283.58552544365438</v>
      </c>
      <c r="U46">
        <f t="shared" si="12"/>
        <v>4.7264254240609063</v>
      </c>
      <c r="W46">
        <f t="shared" si="13"/>
        <v>16.546627757459479</v>
      </c>
      <c r="Y46">
        <f t="shared" si="14"/>
        <v>18.404465356587007</v>
      </c>
      <c r="Z46">
        <f t="shared" si="15"/>
        <v>16.546627757459479</v>
      </c>
      <c r="AA46">
        <f t="shared" si="16"/>
        <v>744.59824908567657</v>
      </c>
      <c r="AB46">
        <f t="shared" si="17"/>
        <v>2.5508000811312378E-2</v>
      </c>
      <c r="AC46">
        <f t="shared" si="18"/>
        <v>39.203385925741244</v>
      </c>
      <c r="AD46">
        <f t="shared" si="19"/>
        <v>0.65338976542902072</v>
      </c>
    </row>
    <row r="47" spans="1:30">
      <c r="A47">
        <f t="shared" si="21"/>
        <v>0.68143100511073251</v>
      </c>
      <c r="B47">
        <f t="shared" si="22"/>
        <v>0.78740157480314965</v>
      </c>
      <c r="C47">
        <f t="shared" si="23"/>
        <v>9.3457943925233641E-2</v>
      </c>
      <c r="E47">
        <f t="shared" si="24"/>
        <v>40</v>
      </c>
      <c r="F47">
        <v>50</v>
      </c>
      <c r="G47">
        <v>10</v>
      </c>
      <c r="I47">
        <f t="shared" si="3"/>
        <v>0</v>
      </c>
      <c r="J47" t="e">
        <f t="shared" si="4"/>
        <v>#DIV/0!</v>
      </c>
      <c r="L47" t="e">
        <f t="shared" si="5"/>
        <v>#DIV/0!</v>
      </c>
      <c r="M47" t="e">
        <f t="shared" si="6"/>
        <v>#DIV/0!</v>
      </c>
      <c r="O47">
        <f t="shared" si="7"/>
        <v>3.0452678692115294</v>
      </c>
      <c r="P47">
        <f t="shared" si="8"/>
        <v>0.46665738314897487</v>
      </c>
      <c r="Q47">
        <f t="shared" si="20"/>
        <v>3.0452678692115294</v>
      </c>
      <c r="R47">
        <f t="shared" si="20"/>
        <v>0.46665738314897487</v>
      </c>
      <c r="S47">
        <f t="shared" si="10"/>
        <v>3.5119252523605042</v>
      </c>
      <c r="T47">
        <f t="shared" si="11"/>
        <v>359.8619184136038</v>
      </c>
      <c r="U47">
        <f t="shared" si="12"/>
        <v>5.99769864022673</v>
      </c>
      <c r="W47">
        <f t="shared" si="13"/>
        <v>3.6355405349398455</v>
      </c>
      <c r="Y47">
        <f t="shared" si="14"/>
        <v>5.8584410033702383</v>
      </c>
      <c r="Z47">
        <f t="shared" si="15"/>
        <v>3.6355405349398455</v>
      </c>
      <c r="AA47">
        <f t="shared" si="16"/>
        <v>145.42162139759381</v>
      </c>
      <c r="AB47">
        <f t="shared" si="17"/>
        <v>6.5884999032911088E-3</v>
      </c>
      <c r="AC47">
        <f t="shared" si="18"/>
        <v>151.7796182254593</v>
      </c>
      <c r="AD47">
        <f t="shared" si="19"/>
        <v>2.5296603037576548</v>
      </c>
    </row>
    <row r="48" spans="1:30">
      <c r="A48">
        <f t="shared" si="21"/>
        <v>0.76660988074957404</v>
      </c>
      <c r="B48">
        <f t="shared" si="22"/>
        <v>0.62992125984251968</v>
      </c>
      <c r="C48">
        <f t="shared" si="23"/>
        <v>0.14018691588785046</v>
      </c>
      <c r="E48">
        <f t="shared" si="24"/>
        <v>45</v>
      </c>
      <c r="F48">
        <v>40</v>
      </c>
      <c r="G48">
        <v>15</v>
      </c>
      <c r="I48">
        <f t="shared" si="3"/>
        <v>0</v>
      </c>
      <c r="J48" t="e">
        <f t="shared" si="4"/>
        <v>#DIV/0!</v>
      </c>
      <c r="L48" t="e">
        <f t="shared" si="5"/>
        <v>#DIV/0!</v>
      </c>
      <c r="M48" t="e">
        <f t="shared" si="6"/>
        <v>#DIV/0!</v>
      </c>
      <c r="O48">
        <f t="shared" si="7"/>
        <v>5.1574179184327438</v>
      </c>
      <c r="P48">
        <f t="shared" si="8"/>
        <v>1.7287027479173662</v>
      </c>
      <c r="Q48">
        <f t="shared" si="20"/>
        <v>5.1574179184327438</v>
      </c>
      <c r="R48">
        <f t="shared" si="20"/>
        <v>1.7287027479173662</v>
      </c>
      <c r="S48">
        <f t="shared" si="10"/>
        <v>6.8861206663501102</v>
      </c>
      <c r="T48">
        <f t="shared" si="11"/>
        <v>309.77933247730965</v>
      </c>
      <c r="U48">
        <f t="shared" si="12"/>
        <v>5.1629888746218278</v>
      </c>
      <c r="W48">
        <f t="shared" si="13"/>
        <v>6.9981625474430409</v>
      </c>
      <c r="Y48">
        <f t="shared" si="14"/>
        <v>8.8560001465705671</v>
      </c>
      <c r="Z48">
        <f t="shared" si="15"/>
        <v>6.9981625474430409</v>
      </c>
      <c r="AA48">
        <f t="shared" si="16"/>
        <v>314.91731463493682</v>
      </c>
      <c r="AB48">
        <f t="shared" si="17"/>
        <v>1.2531059837967888E-2</v>
      </c>
      <c r="AC48">
        <f t="shared" si="18"/>
        <v>79.801709746058151</v>
      </c>
      <c r="AD48">
        <f t="shared" si="19"/>
        <v>1.3300284957676358</v>
      </c>
    </row>
    <row r="49" spans="1:30">
      <c r="A49">
        <f t="shared" si="21"/>
        <v>0.85178875638841567</v>
      </c>
      <c r="B49">
        <f t="shared" si="22"/>
        <v>0.47244094488188976</v>
      </c>
      <c r="C49">
        <f t="shared" si="23"/>
        <v>0.18691588785046728</v>
      </c>
      <c r="E49">
        <f t="shared" si="24"/>
        <v>50</v>
      </c>
      <c r="F49">
        <v>30</v>
      </c>
      <c r="G49">
        <v>20</v>
      </c>
      <c r="I49">
        <f t="shared" si="3"/>
        <v>0</v>
      </c>
      <c r="J49" t="e">
        <f t="shared" si="4"/>
        <v>#DIV/0!</v>
      </c>
      <c r="L49" t="e">
        <f t="shared" si="5"/>
        <v>#DIV/0!</v>
      </c>
      <c r="M49" t="e">
        <f t="shared" si="6"/>
        <v>#DIV/0!</v>
      </c>
      <c r="O49">
        <f t="shared" si="7"/>
        <v>7.066769158896669</v>
      </c>
      <c r="P49">
        <f t="shared" si="8"/>
        <v>4.5242239855896553</v>
      </c>
      <c r="Q49">
        <f t="shared" si="20"/>
        <v>7.066769158896669</v>
      </c>
      <c r="R49">
        <f t="shared" si="20"/>
        <v>4.5242239855896553</v>
      </c>
      <c r="S49">
        <f t="shared" si="10"/>
        <v>11.590993144486324</v>
      </c>
      <c r="T49">
        <f t="shared" si="11"/>
        <v>267.04664202975067</v>
      </c>
      <c r="U49">
        <f t="shared" si="12"/>
        <v>4.4507773671625115</v>
      </c>
      <c r="W49">
        <f t="shared" si="13"/>
        <v>11.084758633980739</v>
      </c>
      <c r="Y49">
        <f t="shared" si="14"/>
        <v>12.692952813001829</v>
      </c>
      <c r="Z49">
        <f t="shared" si="15"/>
        <v>11.084758633980739</v>
      </c>
      <c r="AA49">
        <f t="shared" si="16"/>
        <v>554.23793169903695</v>
      </c>
      <c r="AB49">
        <f t="shared" si="17"/>
        <v>2.1954293010034792E-2</v>
      </c>
      <c r="AC49">
        <f t="shared" si="18"/>
        <v>45.549177991881749</v>
      </c>
      <c r="AD49">
        <f t="shared" si="19"/>
        <v>0.75915296653136244</v>
      </c>
    </row>
    <row r="50" spans="1:30">
      <c r="A50">
        <f t="shared" si="21"/>
        <v>0.85178875638841567</v>
      </c>
      <c r="B50">
        <f t="shared" si="22"/>
        <v>0.39370078740157483</v>
      </c>
      <c r="C50">
        <f t="shared" si="23"/>
        <v>0.23364485981308411</v>
      </c>
      <c r="E50">
        <f t="shared" si="24"/>
        <v>50</v>
      </c>
      <c r="F50">
        <v>25</v>
      </c>
      <c r="G50">
        <v>25</v>
      </c>
      <c r="I50">
        <f t="shared" si="3"/>
        <v>0</v>
      </c>
      <c r="J50" t="e">
        <f t="shared" si="4"/>
        <v>#DIV/0!</v>
      </c>
      <c r="L50" t="e">
        <f t="shared" si="5"/>
        <v>#DIV/0!</v>
      </c>
      <c r="M50" t="e">
        <f t="shared" si="6"/>
        <v>#DIV/0!</v>
      </c>
      <c r="O50">
        <f t="shared" si="7"/>
        <v>5.8506293822442412</v>
      </c>
      <c r="P50">
        <f t="shared" si="8"/>
        <v>8.7175672905445776</v>
      </c>
      <c r="Q50">
        <f t="shared" si="20"/>
        <v>5.8506293822442412</v>
      </c>
      <c r="R50">
        <f t="shared" si="20"/>
        <v>8.7175672905445776</v>
      </c>
      <c r="S50">
        <f t="shared" si="10"/>
        <v>14.568196672788819</v>
      </c>
      <c r="T50">
        <f t="shared" si="11"/>
        <v>260.1070878780605</v>
      </c>
      <c r="U50">
        <f t="shared" si="12"/>
        <v>4.3351181313010079</v>
      </c>
      <c r="W50">
        <f t="shared" si="13"/>
        <v>14.658741423903404</v>
      </c>
      <c r="Y50">
        <f t="shared" si="14"/>
        <v>16.266935602924494</v>
      </c>
      <c r="Z50">
        <f t="shared" si="15"/>
        <v>14.658741423903404</v>
      </c>
      <c r="AA50">
        <f t="shared" si="16"/>
        <v>732.93707119517023</v>
      </c>
      <c r="AB50">
        <f t="shared" si="17"/>
        <v>2.7950908429368124E-2</v>
      </c>
      <c r="AC50">
        <f t="shared" si="18"/>
        <v>35.777012490559919</v>
      </c>
      <c r="AD50">
        <f t="shared" si="19"/>
        <v>0.59628354150933194</v>
      </c>
    </row>
    <row r="51" spans="1:30">
      <c r="A51">
        <f t="shared" si="21"/>
        <v>0.93696763202725719</v>
      </c>
      <c r="B51">
        <f t="shared" si="22"/>
        <v>0.23622047244094488</v>
      </c>
      <c r="C51">
        <f t="shared" si="23"/>
        <v>0.28037383177570091</v>
      </c>
      <c r="E51">
        <f t="shared" si="24"/>
        <v>55</v>
      </c>
      <c r="F51">
        <v>15</v>
      </c>
      <c r="G51">
        <v>30</v>
      </c>
      <c r="I51">
        <f t="shared" si="3"/>
        <v>0</v>
      </c>
      <c r="J51" t="e">
        <f t="shared" si="4"/>
        <v>#DIV/0!</v>
      </c>
      <c r="L51" t="e">
        <f t="shared" si="5"/>
        <v>#DIV/0!</v>
      </c>
      <c r="M51" t="e">
        <f t="shared" si="6"/>
        <v>#DIV/0!</v>
      </c>
      <c r="O51">
        <f t="shared" si="7"/>
        <v>1.7491212628981379</v>
      </c>
      <c r="P51">
        <f t="shared" si="8"/>
        <v>12.888423386618358</v>
      </c>
      <c r="Q51">
        <f t="shared" si="20"/>
        <v>1.7491212628981379</v>
      </c>
      <c r="R51">
        <f t="shared" si="20"/>
        <v>12.888423386618358</v>
      </c>
      <c r="S51">
        <f t="shared" si="10"/>
        <v>14.637544649516496</v>
      </c>
      <c r="T51">
        <f t="shared" si="11"/>
        <v>236.31794604232527</v>
      </c>
      <c r="U51">
        <f t="shared" si="12"/>
        <v>3.9386324340387544</v>
      </c>
      <c r="W51">
        <f t="shared" si="13"/>
        <v>14.907868726977098</v>
      </c>
      <c r="Y51">
        <f t="shared" si="14"/>
        <v>16.334709481817914</v>
      </c>
      <c r="Z51">
        <f t="shared" si="15"/>
        <v>14.907868726977098</v>
      </c>
      <c r="AA51">
        <f t="shared" si="16"/>
        <v>819.93277998374037</v>
      </c>
      <c r="AB51">
        <f t="shared" si="17"/>
        <v>3.3957250267856183E-2</v>
      </c>
      <c r="AC51">
        <f t="shared" si="18"/>
        <v>29.448791999115329</v>
      </c>
      <c r="AD51">
        <f t="shared" si="19"/>
        <v>0.49081319998525547</v>
      </c>
    </row>
    <row r="52" spans="1:30">
      <c r="A52">
        <f t="shared" si="21"/>
        <v>0.85178875638841567</v>
      </c>
      <c r="B52">
        <f t="shared" si="22"/>
        <v>0.15748031496062992</v>
      </c>
      <c r="C52">
        <f t="shared" si="23"/>
        <v>0.37383177570093457</v>
      </c>
      <c r="E52">
        <f t="shared" si="24"/>
        <v>50</v>
      </c>
      <c r="F52">
        <v>10</v>
      </c>
      <c r="G52">
        <v>40</v>
      </c>
      <c r="I52">
        <f t="shared" si="3"/>
        <v>0</v>
      </c>
      <c r="J52" t="e">
        <f t="shared" si="4"/>
        <v>#DIV/0!</v>
      </c>
      <c r="L52" t="e">
        <f t="shared" si="5"/>
        <v>#DIV/0!</v>
      </c>
      <c r="M52" t="e">
        <f t="shared" si="6"/>
        <v>#DIV/0!</v>
      </c>
      <c r="O52">
        <f t="shared" si="7"/>
        <v>0.67562589559378905</v>
      </c>
      <c r="P52">
        <f t="shared" si="8"/>
        <v>15.009698000922032</v>
      </c>
      <c r="Q52">
        <f t="shared" si="20"/>
        <v>0.67562589559378905</v>
      </c>
      <c r="R52">
        <f t="shared" si="20"/>
        <v>15.009698000922032</v>
      </c>
      <c r="S52">
        <f t="shared" si="10"/>
        <v>15.685323896515822</v>
      </c>
      <c r="T52">
        <f t="shared" si="11"/>
        <v>257.59533704255387</v>
      </c>
      <c r="U52">
        <f t="shared" si="12"/>
        <v>4.2932556173758973</v>
      </c>
      <c r="W52">
        <f t="shared" si="13"/>
        <v>15.339296032416312</v>
      </c>
      <c r="Y52">
        <f t="shared" si="14"/>
        <v>16.947490211437405</v>
      </c>
      <c r="Z52">
        <f t="shared" si="15"/>
        <v>15.339296032416312</v>
      </c>
      <c r="AA52">
        <f t="shared" si="16"/>
        <v>766.96480162081559</v>
      </c>
      <c r="AB52">
        <f t="shared" si="17"/>
        <v>2.9092778577879713E-2</v>
      </c>
      <c r="AC52">
        <f t="shared" si="18"/>
        <v>34.372791080200777</v>
      </c>
      <c r="AD52">
        <f t="shared" si="19"/>
        <v>0.57287985133667962</v>
      </c>
    </row>
    <row r="53" spans="1:30">
      <c r="A53">
        <f t="shared" si="21"/>
        <v>1.4480408858603067</v>
      </c>
      <c r="B53">
        <f t="shared" si="22"/>
        <v>7.874015748031496E-2</v>
      </c>
      <c r="C53">
        <f t="shared" si="23"/>
        <v>9.3457943925233641E-2</v>
      </c>
      <c r="E53">
        <f t="shared" si="24"/>
        <v>85</v>
      </c>
      <c r="F53">
        <v>5</v>
      </c>
      <c r="G53">
        <v>10</v>
      </c>
      <c r="I53">
        <f t="shared" si="3"/>
        <v>0</v>
      </c>
      <c r="J53" t="e">
        <f t="shared" si="4"/>
        <v>#DIV/0!</v>
      </c>
      <c r="L53" t="e">
        <f t="shared" si="5"/>
        <v>#DIV/0!</v>
      </c>
      <c r="M53" t="e">
        <f t="shared" si="6"/>
        <v>#DIV/0!</v>
      </c>
      <c r="O53">
        <f t="shared" si="7"/>
        <v>0.153839972914455</v>
      </c>
      <c r="P53">
        <f t="shared" si="8"/>
        <v>0.46665738314897487</v>
      </c>
      <c r="Q53">
        <f t="shared" si="20"/>
        <v>0.153839972914455</v>
      </c>
      <c r="R53">
        <f t="shared" si="20"/>
        <v>0.46665738314897487</v>
      </c>
      <c r="S53">
        <f t="shared" si="10"/>
        <v>0.62049735606342993</v>
      </c>
      <c r="T53">
        <f t="shared" si="11"/>
        <v>174.21312978284098</v>
      </c>
      <c r="U53">
        <f t="shared" si="12"/>
        <v>2.9035521630473498</v>
      </c>
      <c r="W53">
        <f t="shared" si="13"/>
        <v>0.22286984020454936</v>
      </c>
      <c r="Y53">
        <f t="shared" si="14"/>
        <v>1.1327948389646281</v>
      </c>
      <c r="Z53">
        <f t="shared" si="15"/>
        <v>0.22286984020454936</v>
      </c>
      <c r="AA53">
        <f t="shared" si="16"/>
        <v>18.943936417386695</v>
      </c>
      <c r="AB53">
        <f t="shared" si="17"/>
        <v>6.7853923459583014E-3</v>
      </c>
      <c r="AC53">
        <f t="shared" si="18"/>
        <v>147.37541309540441</v>
      </c>
      <c r="AD53">
        <f t="shared" si="19"/>
        <v>2.4562568849234068</v>
      </c>
    </row>
    <row r="54" spans="1:30">
      <c r="A54">
        <f t="shared" si="21"/>
        <v>1.362862010221465</v>
      </c>
      <c r="B54">
        <f t="shared" si="22"/>
        <v>7.874015748031496E-2</v>
      </c>
      <c r="C54">
        <f t="shared" si="23"/>
        <v>0.14018691588785046</v>
      </c>
      <c r="E54">
        <f t="shared" si="24"/>
        <v>80</v>
      </c>
      <c r="F54">
        <v>5</v>
      </c>
      <c r="G54">
        <v>15</v>
      </c>
      <c r="I54">
        <f t="shared" si="3"/>
        <v>0</v>
      </c>
      <c r="J54" t="e">
        <f t="shared" si="4"/>
        <v>#DIV/0!</v>
      </c>
      <c r="L54" t="e">
        <f t="shared" si="5"/>
        <v>#DIV/0!</v>
      </c>
      <c r="M54" t="e">
        <f t="shared" si="6"/>
        <v>#DIV/0!</v>
      </c>
      <c r="O54">
        <f t="shared" si="7"/>
        <v>0.153839972914455</v>
      </c>
      <c r="P54">
        <f t="shared" si="8"/>
        <v>1.7287027479173662</v>
      </c>
      <c r="Q54">
        <f t="shared" si="20"/>
        <v>0.153839972914455</v>
      </c>
      <c r="R54">
        <f t="shared" si="20"/>
        <v>1.7287027479173662</v>
      </c>
      <c r="S54">
        <f t="shared" si="10"/>
        <v>1.8825427208318213</v>
      </c>
      <c r="T54">
        <f t="shared" si="11"/>
        <v>182.80855093138314</v>
      </c>
      <c r="U54">
        <f t="shared" si="12"/>
        <v>3.046809182189719</v>
      </c>
      <c r="W54">
        <f t="shared" si="13"/>
        <v>1.3009977474939312</v>
      </c>
      <c r="Y54">
        <f t="shared" si="14"/>
        <v>2.2623568989558249</v>
      </c>
      <c r="Z54">
        <f t="shared" si="15"/>
        <v>1.3009977474939312</v>
      </c>
      <c r="AA54">
        <f t="shared" si="16"/>
        <v>104.0798197995145</v>
      </c>
      <c r="AB54">
        <f t="shared" si="17"/>
        <v>1.0957305761047757E-2</v>
      </c>
      <c r="AC54">
        <f t="shared" si="18"/>
        <v>91.26331069038072</v>
      </c>
      <c r="AD54">
        <f t="shared" si="19"/>
        <v>1.5210551781730119</v>
      </c>
    </row>
    <row r="55" spans="1:30">
      <c r="A55">
        <f t="shared" si="21"/>
        <v>1.2776831345826234</v>
      </c>
      <c r="B55">
        <f t="shared" si="22"/>
        <v>7.874015748031496E-2</v>
      </c>
      <c r="C55">
        <f t="shared" si="23"/>
        <v>0.18691588785046728</v>
      </c>
      <c r="E55">
        <f t="shared" si="24"/>
        <v>75</v>
      </c>
      <c r="F55">
        <v>5</v>
      </c>
      <c r="G55">
        <v>20</v>
      </c>
      <c r="I55">
        <f t="shared" si="3"/>
        <v>0</v>
      </c>
      <c r="J55" t="e">
        <f t="shared" si="4"/>
        <v>#DIV/0!</v>
      </c>
      <c r="L55" t="e">
        <f t="shared" si="5"/>
        <v>#DIV/0!</v>
      </c>
      <c r="M55" t="e">
        <f t="shared" si="6"/>
        <v>#DIV/0!</v>
      </c>
      <c r="O55">
        <f t="shared" si="7"/>
        <v>0.153839972914455</v>
      </c>
      <c r="P55">
        <f t="shared" si="8"/>
        <v>4.5242239855896553</v>
      </c>
      <c r="Q55">
        <f t="shared" si="20"/>
        <v>0.153839972914455</v>
      </c>
      <c r="R55">
        <f t="shared" si="20"/>
        <v>4.5242239855896553</v>
      </c>
      <c r="S55">
        <f t="shared" si="10"/>
        <v>4.6780639585041106</v>
      </c>
      <c r="T55">
        <f t="shared" si="11"/>
        <v>189.78825090366689</v>
      </c>
      <c r="U55">
        <f t="shared" si="12"/>
        <v>3.163137515061115</v>
      </c>
      <c r="W55">
        <f t="shared" si="13"/>
        <v>4.3952359199482789</v>
      </c>
      <c r="Y55">
        <f t="shared" si="14"/>
        <v>5.416974240181168</v>
      </c>
      <c r="Z55">
        <f t="shared" si="15"/>
        <v>4.3952359199482789</v>
      </c>
      <c r="AA55">
        <f t="shared" si="16"/>
        <v>329.6426939961209</v>
      </c>
      <c r="AB55">
        <f t="shared" si="17"/>
        <v>2.162631010047588E-2</v>
      </c>
      <c r="AC55">
        <f t="shared" si="18"/>
        <v>46.239973224928249</v>
      </c>
      <c r="AD55">
        <f t="shared" si="19"/>
        <v>0.77066622041547084</v>
      </c>
    </row>
    <row r="56" spans="1:30">
      <c r="A56">
        <f t="shared" si="21"/>
        <v>1.192504258943782</v>
      </c>
      <c r="B56">
        <f t="shared" si="22"/>
        <v>7.874015748031496E-2</v>
      </c>
      <c r="C56">
        <f t="shared" si="23"/>
        <v>0.23364485981308411</v>
      </c>
      <c r="E56">
        <f t="shared" si="24"/>
        <v>70</v>
      </c>
      <c r="F56">
        <v>5</v>
      </c>
      <c r="G56">
        <v>25</v>
      </c>
      <c r="I56">
        <f t="shared" si="3"/>
        <v>0</v>
      </c>
      <c r="J56" t="e">
        <f t="shared" si="4"/>
        <v>#DIV/0!</v>
      </c>
      <c r="L56" t="e">
        <f t="shared" si="5"/>
        <v>#DIV/0!</v>
      </c>
      <c r="M56" t="e">
        <f t="shared" si="6"/>
        <v>#DIV/0!</v>
      </c>
      <c r="O56">
        <f t="shared" si="7"/>
        <v>0.153839972914455</v>
      </c>
      <c r="P56">
        <f t="shared" si="8"/>
        <v>8.7175672905445776</v>
      </c>
      <c r="Q56">
        <f t="shared" si="20"/>
        <v>0.153839972914455</v>
      </c>
      <c r="R56">
        <f t="shared" si="20"/>
        <v>8.7175672905445776</v>
      </c>
      <c r="S56">
        <f t="shared" si="10"/>
        <v>8.871407263459032</v>
      </c>
      <c r="T56">
        <f t="shared" si="11"/>
        <v>195.51243821258569</v>
      </c>
      <c r="U56">
        <f t="shared" si="12"/>
        <v>3.258540636876428</v>
      </c>
      <c r="W56">
        <f t="shared" si="13"/>
        <v>9.0942673548496256</v>
      </c>
      <c r="Y56">
        <f t="shared" si="14"/>
        <v>10.187952314755798</v>
      </c>
      <c r="Z56">
        <f t="shared" si="15"/>
        <v>9.0942673548496256</v>
      </c>
      <c r="AA56">
        <f t="shared" si="16"/>
        <v>636.59871483947381</v>
      </c>
      <c r="AB56">
        <f t="shared" si="17"/>
        <v>3.460530875084776E-2</v>
      </c>
      <c r="AC56">
        <f t="shared" si="18"/>
        <v>28.897300330415401</v>
      </c>
      <c r="AD56">
        <f t="shared" si="19"/>
        <v>0.48162167217359003</v>
      </c>
    </row>
    <row r="57" spans="1:30">
      <c r="A57">
        <f t="shared" si="21"/>
        <v>1.1073253833049403</v>
      </c>
      <c r="B57">
        <f t="shared" si="22"/>
        <v>7.874015748031496E-2</v>
      </c>
      <c r="C57">
        <f t="shared" si="23"/>
        <v>0.28037383177570091</v>
      </c>
      <c r="E57">
        <f t="shared" si="24"/>
        <v>65</v>
      </c>
      <c r="F57">
        <v>5</v>
      </c>
      <c r="G57">
        <v>30</v>
      </c>
      <c r="H57">
        <v>150</v>
      </c>
      <c r="I57">
        <f t="shared" si="3"/>
        <v>2.5</v>
      </c>
      <c r="J57">
        <f t="shared" si="4"/>
        <v>6.6666666666666671E-3</v>
      </c>
      <c r="L57">
        <f t="shared" si="5"/>
        <v>52.820512820512846</v>
      </c>
      <c r="M57">
        <f t="shared" si="6"/>
        <v>0.81262327416173608</v>
      </c>
      <c r="O57">
        <f t="shared" si="7"/>
        <v>0.153839972914455</v>
      </c>
      <c r="P57">
        <f t="shared" si="8"/>
        <v>12.888423386618358</v>
      </c>
      <c r="Q57">
        <f t="shared" si="20"/>
        <v>0.153839972914455</v>
      </c>
      <c r="R57">
        <f t="shared" si="20"/>
        <v>12.888423386618358</v>
      </c>
      <c r="S57">
        <f t="shared" si="10"/>
        <v>13.042263359532813</v>
      </c>
      <c r="T57">
        <f t="shared" si="11"/>
        <v>202.78324444168015</v>
      </c>
      <c r="U57">
        <f t="shared" si="12"/>
        <v>3.3797207406946694</v>
      </c>
      <c r="W57">
        <f t="shared" si="13"/>
        <v>13.299726568482019</v>
      </c>
      <c r="Y57">
        <f t="shared" si="14"/>
        <v>14.48068316143072</v>
      </c>
      <c r="Z57">
        <f t="shared" si="15"/>
        <v>13.299726568482019</v>
      </c>
      <c r="AA57">
        <f t="shared" si="16"/>
        <v>864.4822269513312</v>
      </c>
      <c r="AB57">
        <f t="shared" si="17"/>
        <v>4.2074728021366796E-2</v>
      </c>
      <c r="AC57">
        <f t="shared" si="18"/>
        <v>23.767236225322012</v>
      </c>
      <c r="AD57">
        <f t="shared" si="19"/>
        <v>0.3961206037553669</v>
      </c>
    </row>
    <row r="58" spans="1:30">
      <c r="A58">
        <f t="shared" si="21"/>
        <v>1.0221465076660987</v>
      </c>
      <c r="B58">
        <f t="shared" si="22"/>
        <v>7.874015748031496E-2</v>
      </c>
      <c r="C58">
        <f t="shared" si="23"/>
        <v>0.32710280373831774</v>
      </c>
      <c r="E58">
        <f t="shared" si="24"/>
        <v>60</v>
      </c>
      <c r="F58">
        <v>5</v>
      </c>
      <c r="G58">
        <v>35</v>
      </c>
      <c r="I58">
        <f t="shared" si="3"/>
        <v>0</v>
      </c>
      <c r="J58" t="e">
        <f t="shared" si="4"/>
        <v>#DIV/0!</v>
      </c>
      <c r="L58" t="e">
        <f t="shared" si="5"/>
        <v>#DIV/0!</v>
      </c>
      <c r="M58" t="e">
        <f t="shared" si="6"/>
        <v>#DIV/0!</v>
      </c>
      <c r="O58">
        <f t="shared" si="7"/>
        <v>0.153839972914455</v>
      </c>
      <c r="P58">
        <f t="shared" si="8"/>
        <v>15.236436151275491</v>
      </c>
      <c r="Q58">
        <f t="shared" si="20"/>
        <v>0.153839972914455</v>
      </c>
      <c r="R58">
        <f t="shared" si="20"/>
        <v>15.236436151275491</v>
      </c>
      <c r="S58">
        <f t="shared" si="10"/>
        <v>15.390276124189946</v>
      </c>
      <c r="T58">
        <f t="shared" si="11"/>
        <v>215.21166399330053</v>
      </c>
      <c r="U58">
        <f t="shared" si="12"/>
        <v>3.5868610665550089</v>
      </c>
      <c r="W58">
        <f t="shared" si="13"/>
        <v>15.312710223812358</v>
      </c>
      <c r="Y58">
        <f t="shared" si="14"/>
        <v>16.601839870179479</v>
      </c>
      <c r="Z58">
        <f t="shared" si="15"/>
        <v>15.312710223812358</v>
      </c>
      <c r="AA58">
        <f t="shared" si="16"/>
        <v>918.76261342874147</v>
      </c>
      <c r="AB58">
        <f t="shared" si="17"/>
        <v>4.1023997856190923E-2</v>
      </c>
      <c r="AC58">
        <f t="shared" si="18"/>
        <v>24.375976312827596</v>
      </c>
      <c r="AD58">
        <f t="shared" si="19"/>
        <v>0.40626627188045994</v>
      </c>
    </row>
    <row r="59" spans="1:30">
      <c r="A59">
        <f t="shared" si="21"/>
        <v>0.93696763202725719</v>
      </c>
      <c r="B59">
        <f t="shared" si="22"/>
        <v>7.874015748031496E-2</v>
      </c>
      <c r="C59">
        <f t="shared" si="23"/>
        <v>0.37383177570093457</v>
      </c>
      <c r="E59">
        <f t="shared" si="24"/>
        <v>55</v>
      </c>
      <c r="F59">
        <v>5</v>
      </c>
      <c r="G59">
        <v>40</v>
      </c>
      <c r="I59">
        <f t="shared" si="3"/>
        <v>0</v>
      </c>
      <c r="J59" t="e">
        <f t="shared" si="4"/>
        <v>#DIV/0!</v>
      </c>
      <c r="L59" t="e">
        <f t="shared" si="5"/>
        <v>#DIV/0!</v>
      </c>
      <c r="M59" t="e">
        <f t="shared" si="6"/>
        <v>#DIV/0!</v>
      </c>
      <c r="O59">
        <f t="shared" si="7"/>
        <v>0.153839972914455</v>
      </c>
      <c r="P59">
        <f t="shared" si="8"/>
        <v>15.009698000922032</v>
      </c>
      <c r="Q59">
        <f t="shared" si="20"/>
        <v>0.153839972914455</v>
      </c>
      <c r="R59">
        <f t="shared" si="20"/>
        <v>15.009698000922032</v>
      </c>
      <c r="S59">
        <f t="shared" si="10"/>
        <v>15.163537973836487</v>
      </c>
      <c r="T59">
        <f t="shared" si="11"/>
        <v>235.23859693389898</v>
      </c>
      <c r="U59">
        <f t="shared" si="12"/>
        <v>3.9206432822316497</v>
      </c>
      <c r="W59">
        <f t="shared" si="13"/>
        <v>14.964646516488866</v>
      </c>
      <c r="Y59">
        <f t="shared" si="14"/>
        <v>16.39148727132968</v>
      </c>
      <c r="Z59">
        <f t="shared" si="15"/>
        <v>14.964646516488866</v>
      </c>
      <c r="AA59">
        <f t="shared" si="16"/>
        <v>823.0555584068876</v>
      </c>
      <c r="AB59">
        <f t="shared" si="17"/>
        <v>3.4072520612334775E-2</v>
      </c>
      <c r="AC59">
        <f t="shared" si="18"/>
        <v>29.349164136626413</v>
      </c>
      <c r="AD59">
        <f t="shared" si="19"/>
        <v>0.4891527356104402</v>
      </c>
    </row>
    <row r="60" spans="1:30">
      <c r="A60">
        <f t="shared" si="21"/>
        <v>0.85178875638841567</v>
      </c>
      <c r="B60">
        <f t="shared" si="22"/>
        <v>7.874015748031496E-2</v>
      </c>
      <c r="C60">
        <f t="shared" si="23"/>
        <v>0.42056074766355139</v>
      </c>
      <c r="E60">
        <f t="shared" si="24"/>
        <v>50</v>
      </c>
      <c r="F60">
        <v>5</v>
      </c>
      <c r="G60">
        <v>45</v>
      </c>
      <c r="I60">
        <f t="shared" si="3"/>
        <v>0</v>
      </c>
      <c r="J60" t="e">
        <f t="shared" si="4"/>
        <v>#DIV/0!</v>
      </c>
      <c r="L60" t="e">
        <f t="shared" si="5"/>
        <v>#DIV/0!</v>
      </c>
      <c r="M60" t="e">
        <f t="shared" si="6"/>
        <v>#DIV/0!</v>
      </c>
      <c r="O60">
        <f t="shared" si="7"/>
        <v>0.153839972914455</v>
      </c>
      <c r="P60">
        <f t="shared" si="8"/>
        <v>12.840777156141884</v>
      </c>
      <c r="Q60">
        <f t="shared" si="20"/>
        <v>0.153839972914455</v>
      </c>
      <c r="R60">
        <f t="shared" si="20"/>
        <v>12.840777156141884</v>
      </c>
      <c r="S60">
        <f t="shared" si="10"/>
        <v>12.994617129056339</v>
      </c>
      <c r="T60">
        <f t="shared" si="11"/>
        <v>263.72937717877352</v>
      </c>
      <c r="U60">
        <f t="shared" si="12"/>
        <v>4.3954896196462254</v>
      </c>
      <c r="W60">
        <f t="shared" si="13"/>
        <v>13.073116639140441</v>
      </c>
      <c r="Y60">
        <f t="shared" si="14"/>
        <v>14.681310818161531</v>
      </c>
      <c r="Z60">
        <f t="shared" si="15"/>
        <v>13.073116639140441</v>
      </c>
      <c r="AA60">
        <f t="shared" si="16"/>
        <v>653.65583195702209</v>
      </c>
      <c r="AB60">
        <f t="shared" si="17"/>
        <v>2.5290464159631612E-2</v>
      </c>
      <c r="AC60">
        <f t="shared" si="18"/>
        <v>39.540594972400314</v>
      </c>
      <c r="AD60">
        <f t="shared" si="19"/>
        <v>0.65900991620667193</v>
      </c>
    </row>
    <row r="61" spans="1:30">
      <c r="A61">
        <f t="shared" si="21"/>
        <v>0.76660988074957404</v>
      </c>
      <c r="B61">
        <f t="shared" si="22"/>
        <v>7.874015748031496E-2</v>
      </c>
      <c r="C61">
        <f t="shared" si="23"/>
        <v>0.46728971962616822</v>
      </c>
      <c r="E61">
        <f t="shared" si="24"/>
        <v>45</v>
      </c>
      <c r="F61">
        <v>5</v>
      </c>
      <c r="G61">
        <v>50</v>
      </c>
      <c r="I61">
        <f t="shared" si="3"/>
        <v>0</v>
      </c>
      <c r="J61" t="e">
        <f t="shared" si="4"/>
        <v>#DIV/0!</v>
      </c>
      <c r="L61" t="e">
        <f t="shared" si="5"/>
        <v>#DIV/0!</v>
      </c>
      <c r="M61" t="e">
        <f t="shared" si="6"/>
        <v>#DIV/0!</v>
      </c>
      <c r="O61">
        <f t="shared" si="7"/>
        <v>0.153839972914455</v>
      </c>
      <c r="P61">
        <f t="shared" si="8"/>
        <v>9.9418521732791447</v>
      </c>
      <c r="Q61">
        <f t="shared" si="20"/>
        <v>0.153839972914455</v>
      </c>
      <c r="R61">
        <f t="shared" si="20"/>
        <v>9.9418521732791447</v>
      </c>
      <c r="S61">
        <f t="shared" si="10"/>
        <v>10.095692146193599</v>
      </c>
      <c r="T61">
        <f t="shared" si="11"/>
        <v>300.74847131297031</v>
      </c>
      <c r="U61">
        <f t="shared" si="12"/>
        <v>5.0124745218828384</v>
      </c>
      <c r="W61">
        <f t="shared" si="13"/>
        <v>10.578814229959473</v>
      </c>
      <c r="Y61">
        <f t="shared" si="14"/>
        <v>12.436651829086999</v>
      </c>
      <c r="Z61">
        <f t="shared" si="15"/>
        <v>10.578814229959473</v>
      </c>
      <c r="AA61">
        <f t="shared" si="16"/>
        <v>476.04664034817631</v>
      </c>
      <c r="AB61">
        <f t="shared" si="17"/>
        <v>1.7397381755481833E-2</v>
      </c>
      <c r="AC61">
        <f t="shared" si="18"/>
        <v>57.479913590152997</v>
      </c>
      <c r="AD61">
        <f t="shared" si="19"/>
        <v>0.95799855983588322</v>
      </c>
    </row>
    <row r="62" spans="1:30">
      <c r="A62">
        <f t="shared" si="21"/>
        <v>0.68143100511073251</v>
      </c>
      <c r="B62">
        <f t="shared" si="22"/>
        <v>7.874015748031496E-2</v>
      </c>
      <c r="C62">
        <f t="shared" si="23"/>
        <v>0.51401869158878499</v>
      </c>
      <c r="E62">
        <f t="shared" si="24"/>
        <v>40</v>
      </c>
      <c r="F62">
        <v>5</v>
      </c>
      <c r="G62">
        <v>55</v>
      </c>
      <c r="I62">
        <f t="shared" si="3"/>
        <v>0</v>
      </c>
      <c r="J62" t="e">
        <f t="shared" si="4"/>
        <v>#DIV/0!</v>
      </c>
      <c r="L62" t="e">
        <f t="shared" si="5"/>
        <v>#DIV/0!</v>
      </c>
      <c r="M62" t="e">
        <f t="shared" si="6"/>
        <v>#DIV/0!</v>
      </c>
      <c r="O62">
        <f t="shared" si="7"/>
        <v>0.153839972914455</v>
      </c>
      <c r="P62">
        <f t="shared" si="8"/>
        <v>7.2598186320334319</v>
      </c>
      <c r="Q62">
        <f t="shared" si="20"/>
        <v>0.153839972914455</v>
      </c>
      <c r="R62">
        <f t="shared" si="20"/>
        <v>7.2598186320334319</v>
      </c>
      <c r="S62">
        <f t="shared" si="10"/>
        <v>7.4136586049478872</v>
      </c>
      <c r="T62">
        <f t="shared" si="11"/>
        <v>346.79016136113739</v>
      </c>
      <c r="U62">
        <f t="shared" si="12"/>
        <v>5.7798360226856236</v>
      </c>
      <c r="W62">
        <f t="shared" si="13"/>
        <v>8.1256021348751624</v>
      </c>
      <c r="Y62">
        <f t="shared" si="14"/>
        <v>10.348502603305555</v>
      </c>
      <c r="Z62">
        <f t="shared" si="15"/>
        <v>8.1256021348751624</v>
      </c>
      <c r="AA62">
        <f t="shared" si="16"/>
        <v>325.02408539500652</v>
      </c>
      <c r="AB62">
        <f t="shared" si="17"/>
        <v>1.1410042560939773E-2</v>
      </c>
      <c r="AC62">
        <f t="shared" si="18"/>
        <v>87.642092013163918</v>
      </c>
      <c r="AD62">
        <f t="shared" si="19"/>
        <v>1.460701533552732</v>
      </c>
    </row>
    <row r="63" spans="1:30">
      <c r="A63">
        <f t="shared" si="21"/>
        <v>0.59625212947189099</v>
      </c>
      <c r="B63">
        <f t="shared" si="22"/>
        <v>7.874015748031496E-2</v>
      </c>
      <c r="C63">
        <f t="shared" si="23"/>
        <v>0.56074766355140182</v>
      </c>
      <c r="E63">
        <f t="shared" si="24"/>
        <v>35</v>
      </c>
      <c r="F63">
        <v>5</v>
      </c>
      <c r="G63">
        <v>60</v>
      </c>
      <c r="I63">
        <f t="shared" si="3"/>
        <v>0</v>
      </c>
      <c r="J63" t="e">
        <f t="shared" si="4"/>
        <v>#DIV/0!</v>
      </c>
      <c r="L63" t="e">
        <f t="shared" si="5"/>
        <v>#DIV/0!</v>
      </c>
      <c r="M63" t="e">
        <f t="shared" si="6"/>
        <v>#DIV/0!</v>
      </c>
      <c r="O63">
        <f t="shared" si="7"/>
        <v>0.153839972914455</v>
      </c>
      <c r="P63">
        <f t="shared" si="8"/>
        <v>5.2106578771365042</v>
      </c>
      <c r="Q63">
        <f t="shared" si="20"/>
        <v>0.153839972914455</v>
      </c>
      <c r="R63">
        <f t="shared" si="20"/>
        <v>5.2106578771365042</v>
      </c>
      <c r="S63">
        <f t="shared" si="10"/>
        <v>5.3644978500509595</v>
      </c>
      <c r="T63">
        <f t="shared" si="11"/>
        <v>404.03959056506795</v>
      </c>
      <c r="U63">
        <f t="shared" si="12"/>
        <v>6.733993176084466</v>
      </c>
      <c r="W63">
        <f t="shared" si="13"/>
        <v>6.0249741810609994</v>
      </c>
      <c r="Y63">
        <f t="shared" si="14"/>
        <v>8.8306143539661939</v>
      </c>
      <c r="Z63">
        <f t="shared" si="15"/>
        <v>8.8306143539661939</v>
      </c>
      <c r="AA63">
        <f t="shared" si="16"/>
        <v>309.07150238881678</v>
      </c>
      <c r="AB63">
        <f t="shared" si="17"/>
        <v>9.6090621366500574E-3</v>
      </c>
      <c r="AC63">
        <f t="shared" si="18"/>
        <v>104.06842892459672</v>
      </c>
      <c r="AD63">
        <f t="shared" si="19"/>
        <v>1.7344738154099453</v>
      </c>
    </row>
    <row r="64" spans="1:30">
      <c r="A64">
        <f t="shared" si="21"/>
        <v>0.51107325383304936</v>
      </c>
      <c r="B64">
        <f t="shared" si="22"/>
        <v>7.874015748031496E-2</v>
      </c>
      <c r="C64">
        <f t="shared" si="23"/>
        <v>0.60747663551401865</v>
      </c>
      <c r="E64">
        <f t="shared" si="24"/>
        <v>30</v>
      </c>
      <c r="F64">
        <v>5</v>
      </c>
      <c r="G64">
        <v>65</v>
      </c>
      <c r="I64">
        <f t="shared" si="3"/>
        <v>0</v>
      </c>
      <c r="J64" t="e">
        <f t="shared" si="4"/>
        <v>#DIV/0!</v>
      </c>
      <c r="L64" t="e">
        <f t="shared" si="5"/>
        <v>#DIV/0!</v>
      </c>
      <c r="M64" t="e">
        <f t="shared" si="6"/>
        <v>#DIV/0!</v>
      </c>
      <c r="O64">
        <f t="shared" si="7"/>
        <v>0.153839972914455</v>
      </c>
      <c r="P64">
        <f t="shared" si="8"/>
        <v>3.8308355202870423</v>
      </c>
      <c r="Q64">
        <f t="shared" si="20"/>
        <v>0.153839972914455</v>
      </c>
      <c r="R64">
        <f t="shared" si="20"/>
        <v>3.8308355202870423</v>
      </c>
      <c r="S64">
        <f t="shared" si="10"/>
        <v>3.9846754932014972</v>
      </c>
      <c r="T64">
        <f t="shared" si="11"/>
        <v>477.63448249558536</v>
      </c>
      <c r="U64">
        <f t="shared" si="12"/>
        <v>7.960574708259756</v>
      </c>
      <c r="W64">
        <f t="shared" si="13"/>
        <v>4.3633871084990563</v>
      </c>
      <c r="Y64">
        <f t="shared" si="14"/>
        <v>8.2385350980552872</v>
      </c>
      <c r="Z64">
        <f t="shared" si="15"/>
        <v>8.2385350980552872</v>
      </c>
      <c r="AA64">
        <f t="shared" si="16"/>
        <v>247.15605294165863</v>
      </c>
      <c r="AB64">
        <f t="shared" si="17"/>
        <v>6.9897191867448038E-3</v>
      </c>
      <c r="AC64">
        <f t="shared" si="18"/>
        <v>143.06726397483675</v>
      </c>
      <c r="AD64">
        <f t="shared" si="19"/>
        <v>2.3844543995806124</v>
      </c>
    </row>
    <row r="65" spans="1:30">
      <c r="A65">
        <f t="shared" si="21"/>
        <v>0.42589437819420783</v>
      </c>
      <c r="B65">
        <f t="shared" si="22"/>
        <v>7.874015748031496E-2</v>
      </c>
      <c r="C65">
        <f t="shared" si="23"/>
        <v>0.65420560747663548</v>
      </c>
      <c r="E65">
        <f t="shared" si="24"/>
        <v>25</v>
      </c>
      <c r="F65">
        <v>5</v>
      </c>
      <c r="G65">
        <v>70</v>
      </c>
      <c r="I65">
        <f t="shared" si="3"/>
        <v>0</v>
      </c>
      <c r="J65" t="e">
        <f t="shared" si="4"/>
        <v>#DIV/0!</v>
      </c>
      <c r="L65" t="e">
        <f t="shared" si="5"/>
        <v>#DIV/0!</v>
      </c>
      <c r="M65" t="e">
        <f t="shared" si="6"/>
        <v>#DIV/0!</v>
      </c>
      <c r="O65">
        <f t="shared" si="7"/>
        <v>0.153839972914455</v>
      </c>
      <c r="P65">
        <f t="shared" si="8"/>
        <v>3.0064532239249906</v>
      </c>
      <c r="Q65">
        <f t="shared" si="20"/>
        <v>0.153839972914455</v>
      </c>
      <c r="R65">
        <f t="shared" si="20"/>
        <v>3.0064532239249906</v>
      </c>
      <c r="S65">
        <f t="shared" si="10"/>
        <v>3.1602931968394454</v>
      </c>
      <c r="T65">
        <f t="shared" si="11"/>
        <v>577.7416693288925</v>
      </c>
      <c r="U65">
        <f t="shared" si="12"/>
        <v>9.629027822148208</v>
      </c>
      <c r="W65">
        <f t="shared" si="13"/>
        <v>3.1121112630298917</v>
      </c>
      <c r="Y65">
        <f t="shared" si="14"/>
        <v>9.5352996029300883</v>
      </c>
      <c r="Z65">
        <f t="shared" si="15"/>
        <v>9.5352996029300883</v>
      </c>
      <c r="AA65">
        <f t="shared" si="16"/>
        <v>238.3824900732522</v>
      </c>
      <c r="AB65">
        <f t="shared" si="17"/>
        <v>5.6775585582760427E-3</v>
      </c>
      <c r="AC65">
        <f t="shared" si="18"/>
        <v>176.13204509222078</v>
      </c>
      <c r="AD65">
        <f t="shared" si="19"/>
        <v>2.9355340848703464</v>
      </c>
    </row>
    <row r="66" spans="1:30">
      <c r="A66">
        <f t="shared" si="21"/>
        <v>0.34071550255536626</v>
      </c>
      <c r="B66">
        <f t="shared" si="22"/>
        <v>7.874015748031496E-2</v>
      </c>
      <c r="C66">
        <f t="shared" si="23"/>
        <v>0.7009345794392523</v>
      </c>
      <c r="E66">
        <f t="shared" si="24"/>
        <v>20</v>
      </c>
      <c r="F66">
        <v>5</v>
      </c>
      <c r="G66">
        <v>75</v>
      </c>
      <c r="I66">
        <f t="shared" si="3"/>
        <v>0</v>
      </c>
      <c r="J66" t="e">
        <f t="shared" si="4"/>
        <v>#DIV/0!</v>
      </c>
      <c r="L66" t="e">
        <f t="shared" si="5"/>
        <v>#DIV/0!</v>
      </c>
      <c r="M66" t="e">
        <f t="shared" si="6"/>
        <v>#DIV/0!</v>
      </c>
      <c r="O66">
        <f t="shared" si="7"/>
        <v>0.153839972914455</v>
      </c>
      <c r="P66">
        <f t="shared" si="8"/>
        <v>2.6248303338974774</v>
      </c>
      <c r="Q66">
        <f t="shared" si="20"/>
        <v>0.153839972914455</v>
      </c>
      <c r="R66">
        <f t="shared" si="20"/>
        <v>2.6248303338974774</v>
      </c>
      <c r="S66">
        <f t="shared" si="10"/>
        <v>2.7786703068119323</v>
      </c>
      <c r="T66">
        <f t="shared" si="11"/>
        <v>724.85857014499948</v>
      </c>
      <c r="U66">
        <f t="shared" si="12"/>
        <v>12.080976169083325</v>
      </c>
      <c r="W66">
        <f t="shared" si="13"/>
        <v>2.199221352789809</v>
      </c>
      <c r="Y66">
        <f t="shared" si="14"/>
        <v>19.834497105661587</v>
      </c>
      <c r="Z66">
        <f t="shared" si="15"/>
        <v>19.834497105661587</v>
      </c>
      <c r="AA66">
        <f t="shared" si="16"/>
        <v>396.68994211323172</v>
      </c>
      <c r="AB66">
        <f t="shared" si="17"/>
        <v>6.6669790887682115E-3</v>
      </c>
      <c r="AC66">
        <f t="shared" si="18"/>
        <v>149.99297083212534</v>
      </c>
      <c r="AD66">
        <f t="shared" si="19"/>
        <v>2.4998828472020889</v>
      </c>
    </row>
    <row r="67" spans="1:30">
      <c r="A67">
        <f t="shared" si="21"/>
        <v>0.25553662691652468</v>
      </c>
      <c r="B67">
        <f t="shared" si="22"/>
        <v>7.874015748031496E-2</v>
      </c>
      <c r="C67">
        <f t="shared" si="23"/>
        <v>0.74766355140186913</v>
      </c>
      <c r="E67">
        <f t="shared" si="24"/>
        <v>15</v>
      </c>
      <c r="F67">
        <v>5</v>
      </c>
      <c r="G67">
        <v>80</v>
      </c>
      <c r="I67">
        <f t="shared" si="3"/>
        <v>0</v>
      </c>
      <c r="J67" t="e">
        <f t="shared" si="4"/>
        <v>#DIV/0!</v>
      </c>
      <c r="L67" t="e">
        <f t="shared" si="5"/>
        <v>#DIV/0!</v>
      </c>
      <c r="M67" t="e">
        <f t="shared" si="6"/>
        <v>#DIV/0!</v>
      </c>
      <c r="O67">
        <f t="shared" si="7"/>
        <v>0.153839972914455</v>
      </c>
      <c r="P67">
        <f t="shared" si="8"/>
        <v>2.6568051313474461</v>
      </c>
      <c r="Q67">
        <f t="shared" si="20"/>
        <v>0.153839972914455</v>
      </c>
      <c r="R67">
        <f t="shared" si="20"/>
        <v>2.6568051313474461</v>
      </c>
      <c r="S67">
        <f t="shared" si="10"/>
        <v>2.810645104261901</v>
      </c>
      <c r="T67">
        <f t="shared" si="11"/>
        <v>966.17751238305948</v>
      </c>
      <c r="U67">
        <f t="shared" si="12"/>
        <v>16.102958539717658</v>
      </c>
      <c r="W67">
        <f t="shared" si="13"/>
        <v>1.5469796529599669</v>
      </c>
      <c r="Y67">
        <f t="shared" si="14"/>
        <v>31.676875309745924</v>
      </c>
      <c r="Z67">
        <f t="shared" si="15"/>
        <v>31.676875309745924</v>
      </c>
      <c r="AA67">
        <f t="shared" si="16"/>
        <v>475.15312964618886</v>
      </c>
      <c r="AB67">
        <f t="shared" si="17"/>
        <v>5.7901321776461963E-3</v>
      </c>
      <c r="AC67">
        <f t="shared" si="18"/>
        <v>172.7076290003659</v>
      </c>
      <c r="AD67">
        <f t="shared" si="19"/>
        <v>2.8784604833394316</v>
      </c>
    </row>
    <row r="68" spans="1:30">
      <c r="A68">
        <f t="shared" si="21"/>
        <v>0.17035775127768313</v>
      </c>
      <c r="B68">
        <f t="shared" si="22"/>
        <v>7.874015748031496E-2</v>
      </c>
      <c r="C68">
        <f t="shared" si="23"/>
        <v>0.79439252336448596</v>
      </c>
      <c r="E68">
        <f t="shared" si="24"/>
        <v>10</v>
      </c>
      <c r="F68">
        <v>5</v>
      </c>
      <c r="G68">
        <v>85</v>
      </c>
      <c r="I68">
        <f t="shared" ref="I68:I131" si="25">H68/60</f>
        <v>0</v>
      </c>
      <c r="J68" t="e">
        <f t="shared" ref="J68:J131" si="26">1/H68</f>
        <v>#DIV/0!</v>
      </c>
      <c r="L68" t="e">
        <f t="shared" ref="L68:L131" si="27">((J68-K$3*E68)/(K$3*E68))*100</f>
        <v>#DIV/0!</v>
      </c>
      <c r="M68" t="e">
        <f t="shared" ref="M68:M131" si="28">L68/E68</f>
        <v>#DIV/0!</v>
      </c>
      <c r="O68">
        <f t="shared" ref="O68:O131" si="29">1/(-0.217197441759404+0.000191379615261243*F68^2+167.816852655858/F68^2)</f>
        <v>0.153839972914455</v>
      </c>
      <c r="P68">
        <f t="shared" ref="P68:P131" si="30">EXP(-4.58869472660825+0.471406789315691*G68-0.00942567476051772*G68^2+0.0000550343640061453*G68^3)</f>
        <v>3.2490447035324075</v>
      </c>
      <c r="Q68">
        <f t="shared" si="20"/>
        <v>0.153839972914455</v>
      </c>
      <c r="R68">
        <f t="shared" si="20"/>
        <v>3.2490447035324075</v>
      </c>
      <c r="S68">
        <f t="shared" ref="S68:S131" si="31">Q68+R68</f>
        <v>3.4028846764468623</v>
      </c>
      <c r="T68">
        <f t="shared" ref="T68:T131" si="32">1/(((S68*K$3/100)+K$3)*E68)</f>
        <v>1440.9656023255925</v>
      </c>
      <c r="U68">
        <f t="shared" ref="U68:U131" si="33">T68/60</f>
        <v>24.016093372093209</v>
      </c>
      <c r="W68">
        <f t="shared" ref="W68:W131" si="34">7.04026277575896*EXP(-EXP(-(F68-31.2597696494867)/12.6685895587668)-(F68-31.2597696494867)/12.6685895587668+1)+15.3829750076766*EXP(-EXP(-(G68-36.5947176188799)/13.1738646366629)-(G68-36.5947176188799)/13.1738646366629+1)+-0.936493937145338*EXP(-EXP(-(F68-31.2597696494867)/12.6685895587668)-(F68-31.2597696494867)/12.6685895587668+1)*EXP(-EXP(-(G68-36.5947176188799)/13.1738646366629)-(G68-36.5947176188799)/13.1738646366629+1)</f>
        <v>1.0874261092248239</v>
      </c>
      <c r="Y68">
        <f t="shared" ref="Y68:Y131" si="35">W68+(0.0635566682938822+0.0405819231287318*LN(E68)+-0.0520371252639255*(LN(E68))^2+0.0106381602099602*(LN(E68))^3)/(1+-1.45700051352569*LN(E68)+0.798911010088653*(LN(E68))^2+-0.195314109600566*(LN(E68))^3+0.0179571310856602*(LN(E68))^4)</f>
        <v>9.8987244791978277</v>
      </c>
      <c r="Z68">
        <f t="shared" ref="Z68:Z131" si="36">IF(E68&gt;=40,W68,Y68)</f>
        <v>9.8987244791978277</v>
      </c>
      <c r="AA68">
        <f t="shared" ref="AA68:AA131" si="37">Z68*E68</f>
        <v>98.98724479197827</v>
      </c>
      <c r="AB68">
        <f t="shared" ref="AB68:AB131" si="38">AA68*K$3*E68/100+K$3*E68</f>
        <v>1.335484864375693E-3</v>
      </c>
      <c r="AC68">
        <f t="shared" ref="AC68:AC131" si="39">1/AB68</f>
        <v>748.79171353804588</v>
      </c>
      <c r="AD68">
        <f t="shared" ref="AD68:AD131" si="40">AC68/60</f>
        <v>12.479861892300764</v>
      </c>
    </row>
    <row r="69" spans="1:30">
      <c r="A69">
        <f t="shared" si="21"/>
        <v>8.5178875638841564E-2</v>
      </c>
      <c r="B69">
        <f t="shared" si="22"/>
        <v>7.874015748031496E-2</v>
      </c>
      <c r="C69">
        <f t="shared" si="23"/>
        <v>0.84112149532710279</v>
      </c>
      <c r="E69">
        <f t="shared" si="24"/>
        <v>5</v>
      </c>
      <c r="F69">
        <v>5</v>
      </c>
      <c r="G69">
        <v>90</v>
      </c>
      <c r="I69">
        <f t="shared" si="25"/>
        <v>0</v>
      </c>
      <c r="J69" t="e">
        <f t="shared" si="26"/>
        <v>#DIV/0!</v>
      </c>
      <c r="L69" t="e">
        <f t="shared" si="27"/>
        <v>#DIV/0!</v>
      </c>
      <c r="M69" t="e">
        <f t="shared" si="28"/>
        <v>#DIV/0!</v>
      </c>
      <c r="O69">
        <f t="shared" si="29"/>
        <v>0.153839972914455</v>
      </c>
      <c r="P69">
        <f t="shared" si="30"/>
        <v>5.0028217942339879</v>
      </c>
      <c r="Q69">
        <f t="shared" si="20"/>
        <v>0.153839972914455</v>
      </c>
      <c r="R69">
        <f t="shared" si="20"/>
        <v>5.0028217942339879</v>
      </c>
      <c r="S69">
        <f t="shared" si="31"/>
        <v>5.1566617671484432</v>
      </c>
      <c r="T69">
        <f t="shared" si="32"/>
        <v>2833.8670607466638</v>
      </c>
      <c r="U69">
        <f t="shared" si="33"/>
        <v>47.231117679111065</v>
      </c>
      <c r="W69">
        <f t="shared" si="34"/>
        <v>0.76666599266674562</v>
      </c>
      <c r="Y69">
        <f t="shared" si="35"/>
        <v>2.0185222220141341</v>
      </c>
      <c r="Z69">
        <f t="shared" si="36"/>
        <v>2.0185222220141341</v>
      </c>
      <c r="AA69">
        <f t="shared" si="37"/>
        <v>10.092611110070671</v>
      </c>
      <c r="AB69">
        <f t="shared" si="38"/>
        <v>3.6943829231567339E-4</v>
      </c>
      <c r="AC69">
        <f t="shared" si="39"/>
        <v>2706.8119921514026</v>
      </c>
      <c r="AD69">
        <f t="shared" si="40"/>
        <v>45.113533202523378</v>
      </c>
    </row>
    <row r="70" spans="1:30">
      <c r="A70">
        <f t="shared" si="21"/>
        <v>1.4480408858603067</v>
      </c>
      <c r="B70">
        <f t="shared" si="22"/>
        <v>0.15748031496062992</v>
      </c>
      <c r="C70">
        <f t="shared" si="23"/>
        <v>4.6728971962616821E-2</v>
      </c>
      <c r="E70">
        <f t="shared" si="24"/>
        <v>85</v>
      </c>
      <c r="F70">
        <v>10</v>
      </c>
      <c r="G70">
        <v>5</v>
      </c>
      <c r="I70">
        <f t="shared" si="25"/>
        <v>0</v>
      </c>
      <c r="J70" t="e">
        <f t="shared" si="26"/>
        <v>#DIV/0!</v>
      </c>
      <c r="L70" t="e">
        <f t="shared" si="27"/>
        <v>#DIV/0!</v>
      </c>
      <c r="M70" t="e">
        <f t="shared" si="28"/>
        <v>#DIV/0!</v>
      </c>
      <c r="O70">
        <f t="shared" si="29"/>
        <v>0.67562589559378905</v>
      </c>
      <c r="P70">
        <f t="shared" si="30"/>
        <v>8.5398789433318037E-2</v>
      </c>
      <c r="Q70">
        <f t="shared" si="20"/>
        <v>0.67562589559378905</v>
      </c>
      <c r="R70">
        <f t="shared" si="20"/>
        <v>8.5398789433318037E-2</v>
      </c>
      <c r="S70">
        <f t="shared" si="31"/>
        <v>0.76102468502710707</v>
      </c>
      <c r="T70">
        <f t="shared" si="32"/>
        <v>173.97016177139693</v>
      </c>
      <c r="U70">
        <f t="shared" si="33"/>
        <v>2.8995026961899488</v>
      </c>
      <c r="W70">
        <f t="shared" si="34"/>
        <v>0.49154038409143275</v>
      </c>
      <c r="Y70">
        <f t="shared" si="35"/>
        <v>1.4014653828515113</v>
      </c>
      <c r="Z70">
        <f t="shared" si="36"/>
        <v>0.49154038409143275</v>
      </c>
      <c r="AA70">
        <f t="shared" si="37"/>
        <v>41.780932647771785</v>
      </c>
      <c r="AB70">
        <f t="shared" si="38"/>
        <v>8.0881740101077862E-3</v>
      </c>
      <c r="AC70">
        <f t="shared" si="39"/>
        <v>123.6373004277975</v>
      </c>
      <c r="AD70">
        <f t="shared" si="40"/>
        <v>2.060621673796625</v>
      </c>
    </row>
    <row r="71" spans="1:30">
      <c r="A71">
        <f t="shared" si="21"/>
        <v>1.362862010221465</v>
      </c>
      <c r="B71">
        <f t="shared" si="22"/>
        <v>0.15748031496062992</v>
      </c>
      <c r="C71">
        <f t="shared" si="23"/>
        <v>9.3457943925233641E-2</v>
      </c>
      <c r="E71">
        <f t="shared" si="24"/>
        <v>80</v>
      </c>
      <c r="F71">
        <v>10</v>
      </c>
      <c r="G71">
        <v>10</v>
      </c>
      <c r="I71">
        <f t="shared" si="25"/>
        <v>0</v>
      </c>
      <c r="J71" t="e">
        <f t="shared" si="26"/>
        <v>#DIV/0!</v>
      </c>
      <c r="L71" t="e">
        <f t="shared" si="27"/>
        <v>#DIV/0!</v>
      </c>
      <c r="M71" t="e">
        <f t="shared" si="28"/>
        <v>#DIV/0!</v>
      </c>
      <c r="O71">
        <f t="shared" si="29"/>
        <v>0.67562589559378905</v>
      </c>
      <c r="P71">
        <f t="shared" si="30"/>
        <v>0.46665738314897487</v>
      </c>
      <c r="Q71">
        <f t="shared" si="20"/>
        <v>0.67562589559378905</v>
      </c>
      <c r="R71">
        <f t="shared" si="20"/>
        <v>0.46665738314897487</v>
      </c>
      <c r="S71">
        <f t="shared" si="31"/>
        <v>1.1422832787427639</v>
      </c>
      <c r="T71">
        <f t="shared" si="32"/>
        <v>184.14652503612649</v>
      </c>
      <c r="U71">
        <f t="shared" si="33"/>
        <v>3.069108750602108</v>
      </c>
      <c r="W71">
        <f t="shared" si="34"/>
        <v>0.65237651221685677</v>
      </c>
      <c r="Y71">
        <f t="shared" si="35"/>
        <v>1.6137356636787505</v>
      </c>
      <c r="Z71">
        <f t="shared" si="36"/>
        <v>0.65237651221685677</v>
      </c>
      <c r="AA71">
        <f t="shared" si="37"/>
        <v>52.190120977348542</v>
      </c>
      <c r="AB71">
        <f t="shared" si="38"/>
        <v>8.1712816632133443E-3</v>
      </c>
      <c r="AC71">
        <f t="shared" si="39"/>
        <v>122.37982255610456</v>
      </c>
      <c r="AD71">
        <f t="shared" si="40"/>
        <v>2.0396637092684093</v>
      </c>
    </row>
    <row r="72" spans="1:30">
      <c r="A72">
        <f t="shared" si="21"/>
        <v>1.2776831345826234</v>
      </c>
      <c r="B72">
        <f t="shared" si="22"/>
        <v>0.15748031496062992</v>
      </c>
      <c r="C72">
        <f t="shared" si="23"/>
        <v>0.14018691588785046</v>
      </c>
      <c r="E72">
        <f t="shared" si="24"/>
        <v>75</v>
      </c>
      <c r="F72">
        <v>10</v>
      </c>
      <c r="G72">
        <v>15</v>
      </c>
      <c r="I72">
        <f t="shared" si="25"/>
        <v>0</v>
      </c>
      <c r="J72" t="e">
        <f t="shared" si="26"/>
        <v>#DIV/0!</v>
      </c>
      <c r="L72" t="e">
        <f t="shared" si="27"/>
        <v>#DIV/0!</v>
      </c>
      <c r="M72" t="e">
        <f t="shared" si="28"/>
        <v>#DIV/0!</v>
      </c>
      <c r="O72">
        <f t="shared" si="29"/>
        <v>0.67562589559378905</v>
      </c>
      <c r="P72">
        <f t="shared" si="30"/>
        <v>1.7287027479173662</v>
      </c>
      <c r="Q72">
        <f t="shared" si="20"/>
        <v>0.67562589559378905</v>
      </c>
      <c r="R72">
        <f t="shared" si="20"/>
        <v>1.7287027479173662</v>
      </c>
      <c r="S72">
        <f t="shared" si="31"/>
        <v>2.4043286435111551</v>
      </c>
      <c r="T72">
        <f t="shared" si="32"/>
        <v>194.00221582259763</v>
      </c>
      <c r="U72">
        <f t="shared" si="33"/>
        <v>3.2333702637099604</v>
      </c>
      <c r="W72">
        <f t="shared" si="34"/>
        <v>1.7264924857896762</v>
      </c>
      <c r="Y72">
        <f t="shared" si="35"/>
        <v>2.7482308060225655</v>
      </c>
      <c r="Z72">
        <f t="shared" si="36"/>
        <v>1.7264924857896762</v>
      </c>
      <c r="AA72">
        <f t="shared" si="37"/>
        <v>129.48693643422573</v>
      </c>
      <c r="AB72">
        <f t="shared" si="38"/>
        <v>1.1551355860783173E-2</v>
      </c>
      <c r="AC72">
        <f t="shared" si="39"/>
        <v>86.569924089603859</v>
      </c>
      <c r="AD72">
        <f t="shared" si="40"/>
        <v>1.4428320681600644</v>
      </c>
    </row>
    <row r="73" spans="1:30">
      <c r="A73">
        <f t="shared" si="21"/>
        <v>1.192504258943782</v>
      </c>
      <c r="B73">
        <f t="shared" si="22"/>
        <v>0.15748031496062992</v>
      </c>
      <c r="C73">
        <f t="shared" si="23"/>
        <v>0.18691588785046728</v>
      </c>
      <c r="E73">
        <f t="shared" si="24"/>
        <v>70</v>
      </c>
      <c r="F73">
        <v>10</v>
      </c>
      <c r="G73">
        <v>20</v>
      </c>
      <c r="I73">
        <f t="shared" si="25"/>
        <v>0</v>
      </c>
      <c r="J73" t="e">
        <f t="shared" si="26"/>
        <v>#DIV/0!</v>
      </c>
      <c r="L73" t="e">
        <f t="shared" si="27"/>
        <v>#DIV/0!</v>
      </c>
      <c r="M73" t="e">
        <f t="shared" si="28"/>
        <v>#DIV/0!</v>
      </c>
      <c r="O73">
        <f t="shared" si="29"/>
        <v>0.67562589559378905</v>
      </c>
      <c r="P73">
        <f t="shared" si="30"/>
        <v>4.5242239855896553</v>
      </c>
      <c r="Q73">
        <f t="shared" si="20"/>
        <v>0.67562589559378905</v>
      </c>
      <c r="R73">
        <f t="shared" si="20"/>
        <v>4.5242239855896553</v>
      </c>
      <c r="S73">
        <f t="shared" si="31"/>
        <v>5.1998498811834448</v>
      </c>
      <c r="T73">
        <f t="shared" si="32"/>
        <v>202.33597585695372</v>
      </c>
      <c r="U73">
        <f t="shared" si="33"/>
        <v>3.3722662642825623</v>
      </c>
      <c r="W73">
        <f t="shared" si="34"/>
        <v>4.8092163672520067</v>
      </c>
      <c r="Y73">
        <f t="shared" si="35"/>
        <v>5.9029013271581778</v>
      </c>
      <c r="Z73">
        <f t="shared" si="36"/>
        <v>4.8092163672520067</v>
      </c>
      <c r="AA73">
        <f t="shared" si="37"/>
        <v>336.64514570764049</v>
      </c>
      <c r="AB73">
        <f t="shared" si="38"/>
        <v>2.0513530335258275E-2</v>
      </c>
      <c r="AC73">
        <f t="shared" si="39"/>
        <v>48.748313120985252</v>
      </c>
      <c r="AD73">
        <f t="shared" si="40"/>
        <v>0.81247188534975423</v>
      </c>
    </row>
    <row r="74" spans="1:30">
      <c r="A74">
        <f t="shared" si="21"/>
        <v>1.1073253833049403</v>
      </c>
      <c r="B74">
        <f t="shared" si="22"/>
        <v>0.15748031496062992</v>
      </c>
      <c r="C74">
        <f t="shared" si="23"/>
        <v>0.23364485981308411</v>
      </c>
      <c r="E74">
        <f t="shared" si="24"/>
        <v>65</v>
      </c>
      <c r="F74">
        <v>10</v>
      </c>
      <c r="G74">
        <v>25</v>
      </c>
      <c r="I74">
        <f t="shared" si="25"/>
        <v>0</v>
      </c>
      <c r="J74" t="e">
        <f t="shared" si="26"/>
        <v>#DIV/0!</v>
      </c>
      <c r="L74" t="e">
        <f t="shared" si="27"/>
        <v>#DIV/0!</v>
      </c>
      <c r="M74" t="e">
        <f t="shared" si="28"/>
        <v>#DIV/0!</v>
      </c>
      <c r="O74">
        <f t="shared" si="29"/>
        <v>0.67562589559378905</v>
      </c>
      <c r="P74">
        <f t="shared" si="30"/>
        <v>8.7175672905445776</v>
      </c>
      <c r="Q74">
        <f t="shared" si="20"/>
        <v>0.67562589559378905</v>
      </c>
      <c r="R74">
        <f t="shared" si="20"/>
        <v>8.7175672905445776</v>
      </c>
      <c r="S74">
        <f t="shared" si="31"/>
        <v>9.3931931861383671</v>
      </c>
      <c r="T74">
        <f t="shared" si="32"/>
        <v>209.54756192254195</v>
      </c>
      <c r="U74">
        <f t="shared" si="33"/>
        <v>3.4924593653756992</v>
      </c>
      <c r="W74">
        <f t="shared" si="34"/>
        <v>9.4907617482988869</v>
      </c>
      <c r="Y74">
        <f t="shared" si="35"/>
        <v>10.671718341247589</v>
      </c>
      <c r="Z74">
        <f t="shared" si="36"/>
        <v>9.4907617482988869</v>
      </c>
      <c r="AA74">
        <f t="shared" si="37"/>
        <v>616.8995136394276</v>
      </c>
      <c r="AB74">
        <f t="shared" si="38"/>
        <v>3.1274139856753549E-2</v>
      </c>
      <c r="AC74">
        <f t="shared" si="39"/>
        <v>31.975299866929937</v>
      </c>
      <c r="AD74">
        <f t="shared" si="40"/>
        <v>0.53292166444883227</v>
      </c>
    </row>
    <row r="75" spans="1:30">
      <c r="A75">
        <f t="shared" si="21"/>
        <v>1.0221465076660987</v>
      </c>
      <c r="B75">
        <f t="shared" si="22"/>
        <v>0.15748031496062992</v>
      </c>
      <c r="C75">
        <f t="shared" si="23"/>
        <v>0.28037383177570091</v>
      </c>
      <c r="E75">
        <f t="shared" si="24"/>
        <v>60</v>
      </c>
      <c r="F75">
        <v>10</v>
      </c>
      <c r="G75">
        <v>30</v>
      </c>
      <c r="I75">
        <f t="shared" si="25"/>
        <v>0</v>
      </c>
      <c r="J75" t="e">
        <f t="shared" si="26"/>
        <v>#DIV/0!</v>
      </c>
      <c r="L75" t="e">
        <f t="shared" si="27"/>
        <v>#DIV/0!</v>
      </c>
      <c r="M75" t="e">
        <f t="shared" si="28"/>
        <v>#DIV/0!</v>
      </c>
      <c r="O75">
        <f t="shared" si="29"/>
        <v>0.67562589559378905</v>
      </c>
      <c r="P75">
        <f t="shared" si="30"/>
        <v>12.888423386618358</v>
      </c>
      <c r="Q75">
        <f t="shared" si="20"/>
        <v>0.67562589559378905</v>
      </c>
      <c r="R75">
        <f t="shared" si="20"/>
        <v>12.888423386618358</v>
      </c>
      <c r="S75">
        <f t="shared" si="31"/>
        <v>13.564049282212148</v>
      </c>
      <c r="T75">
        <f t="shared" si="32"/>
        <v>218.67248913977434</v>
      </c>
      <c r="U75">
        <f t="shared" si="33"/>
        <v>3.6445414856629057</v>
      </c>
      <c r="W75">
        <f t="shared" si="34"/>
        <v>13.680571590925553</v>
      </c>
      <c r="Y75">
        <f t="shared" si="35"/>
        <v>14.969701237292671</v>
      </c>
      <c r="Z75">
        <f t="shared" si="36"/>
        <v>13.680571590925553</v>
      </c>
      <c r="AA75">
        <f t="shared" si="37"/>
        <v>820.83429545553315</v>
      </c>
      <c r="AB75">
        <f t="shared" si="38"/>
        <v>3.7080575655927504E-2</v>
      </c>
      <c r="AC75">
        <f t="shared" si="39"/>
        <v>26.968297614337207</v>
      </c>
      <c r="AD75">
        <f t="shared" si="40"/>
        <v>0.44947162690562009</v>
      </c>
    </row>
    <row r="76" spans="1:30">
      <c r="A76">
        <f t="shared" si="21"/>
        <v>0.93696763202725719</v>
      </c>
      <c r="B76">
        <f t="shared" si="22"/>
        <v>0.15748031496062992</v>
      </c>
      <c r="C76">
        <f t="shared" si="23"/>
        <v>0.32710280373831774</v>
      </c>
      <c r="E76">
        <f t="shared" si="24"/>
        <v>55</v>
      </c>
      <c r="F76">
        <v>10</v>
      </c>
      <c r="G76">
        <v>35</v>
      </c>
      <c r="I76">
        <f t="shared" si="25"/>
        <v>0</v>
      </c>
      <c r="J76" t="e">
        <f t="shared" si="26"/>
        <v>#DIV/0!</v>
      </c>
      <c r="L76" t="e">
        <f t="shared" si="27"/>
        <v>#DIV/0!</v>
      </c>
      <c r="M76" t="e">
        <f t="shared" si="28"/>
        <v>#DIV/0!</v>
      </c>
      <c r="O76">
        <f t="shared" si="29"/>
        <v>0.67562589559378905</v>
      </c>
      <c r="P76">
        <f t="shared" si="30"/>
        <v>15.236436151275491</v>
      </c>
      <c r="Q76">
        <f t="shared" si="20"/>
        <v>0.67562589559378905</v>
      </c>
      <c r="R76">
        <f t="shared" si="20"/>
        <v>15.236436151275491</v>
      </c>
      <c r="S76">
        <f t="shared" si="31"/>
        <v>15.912062046869281</v>
      </c>
      <c r="T76">
        <f t="shared" si="32"/>
        <v>233.71949918339669</v>
      </c>
      <c r="U76">
        <f t="shared" si="33"/>
        <v>3.8953249863899448</v>
      </c>
      <c r="W76">
        <f t="shared" si="34"/>
        <v>15.686064523732982</v>
      </c>
      <c r="Y76">
        <f t="shared" si="35"/>
        <v>17.112905278573798</v>
      </c>
      <c r="Z76">
        <f t="shared" si="36"/>
        <v>15.686064523732982</v>
      </c>
      <c r="AA76">
        <f t="shared" si="37"/>
        <v>862.73354880531406</v>
      </c>
      <c r="AB76">
        <f t="shared" si="38"/>
        <v>3.5537144418988101E-2</v>
      </c>
      <c r="AC76">
        <f t="shared" si="39"/>
        <v>28.139571041776868</v>
      </c>
      <c r="AD76">
        <f t="shared" si="40"/>
        <v>0.46899285069628116</v>
      </c>
    </row>
    <row r="77" spans="1:30">
      <c r="A77">
        <f t="shared" si="21"/>
        <v>0.85178875638841567</v>
      </c>
      <c r="B77">
        <f t="shared" si="22"/>
        <v>0.15748031496062992</v>
      </c>
      <c r="C77">
        <f t="shared" si="23"/>
        <v>0.37383177570093457</v>
      </c>
      <c r="E77">
        <f t="shared" si="24"/>
        <v>50</v>
      </c>
      <c r="F77">
        <v>10</v>
      </c>
      <c r="G77">
        <v>40</v>
      </c>
      <c r="I77">
        <f t="shared" si="25"/>
        <v>0</v>
      </c>
      <c r="J77" t="e">
        <f t="shared" si="26"/>
        <v>#DIV/0!</v>
      </c>
      <c r="L77" t="e">
        <f t="shared" si="27"/>
        <v>#DIV/0!</v>
      </c>
      <c r="M77" t="e">
        <f t="shared" si="28"/>
        <v>#DIV/0!</v>
      </c>
      <c r="O77">
        <f t="shared" si="29"/>
        <v>0.67562589559378905</v>
      </c>
      <c r="P77">
        <f t="shared" si="30"/>
        <v>15.009698000922032</v>
      </c>
      <c r="Q77">
        <f t="shared" si="20"/>
        <v>0.67562589559378905</v>
      </c>
      <c r="R77">
        <f t="shared" si="20"/>
        <v>15.009698000922032</v>
      </c>
      <c r="S77">
        <f t="shared" si="31"/>
        <v>15.685323896515822</v>
      </c>
      <c r="T77">
        <f t="shared" si="32"/>
        <v>257.59533704255387</v>
      </c>
      <c r="U77">
        <f t="shared" si="33"/>
        <v>4.2932556173758973</v>
      </c>
      <c r="W77">
        <f t="shared" si="34"/>
        <v>15.339296032416312</v>
      </c>
      <c r="Y77">
        <f t="shared" si="35"/>
        <v>16.947490211437405</v>
      </c>
      <c r="Z77">
        <f t="shared" si="36"/>
        <v>15.339296032416312</v>
      </c>
      <c r="AA77">
        <f t="shared" si="37"/>
        <v>766.96480162081559</v>
      </c>
      <c r="AB77">
        <f t="shared" si="38"/>
        <v>2.9092778577879713E-2</v>
      </c>
      <c r="AC77">
        <f t="shared" si="39"/>
        <v>34.372791080200777</v>
      </c>
      <c r="AD77">
        <f t="shared" si="40"/>
        <v>0.57287985133667962</v>
      </c>
    </row>
    <row r="78" spans="1:30">
      <c r="A78">
        <f t="shared" si="21"/>
        <v>0.76660988074957404</v>
      </c>
      <c r="B78">
        <f t="shared" si="22"/>
        <v>0.15748031496062992</v>
      </c>
      <c r="C78">
        <f t="shared" si="23"/>
        <v>0.42056074766355139</v>
      </c>
      <c r="E78">
        <f t="shared" si="24"/>
        <v>45</v>
      </c>
      <c r="F78">
        <v>10</v>
      </c>
      <c r="G78">
        <v>45</v>
      </c>
      <c r="I78">
        <f t="shared" si="25"/>
        <v>0</v>
      </c>
      <c r="J78" t="e">
        <f t="shared" si="26"/>
        <v>#DIV/0!</v>
      </c>
      <c r="L78" t="e">
        <f t="shared" si="27"/>
        <v>#DIV/0!</v>
      </c>
      <c r="M78" t="e">
        <f t="shared" si="28"/>
        <v>#DIV/0!</v>
      </c>
      <c r="O78">
        <f t="shared" si="29"/>
        <v>0.67562589559378905</v>
      </c>
      <c r="P78">
        <f t="shared" si="30"/>
        <v>12.840777156141884</v>
      </c>
      <c r="Q78">
        <f t="shared" si="20"/>
        <v>0.67562589559378905</v>
      </c>
      <c r="R78">
        <f t="shared" si="20"/>
        <v>12.840777156141884</v>
      </c>
      <c r="S78">
        <f t="shared" si="31"/>
        <v>13.516403051735674</v>
      </c>
      <c r="T78">
        <f t="shared" si="32"/>
        <v>291.68569670077159</v>
      </c>
      <c r="U78">
        <f t="shared" si="33"/>
        <v>4.8614282783461933</v>
      </c>
      <c r="W78">
        <f t="shared" si="34"/>
        <v>13.454804923324891</v>
      </c>
      <c r="Y78">
        <f t="shared" si="35"/>
        <v>15.312642522452418</v>
      </c>
      <c r="Z78">
        <f t="shared" si="36"/>
        <v>13.454804923324891</v>
      </c>
      <c r="AA78">
        <f t="shared" si="37"/>
        <v>605.46622154962006</v>
      </c>
      <c r="AB78">
        <f t="shared" si="38"/>
        <v>2.1306026825324096E-2</v>
      </c>
      <c r="AC78">
        <f t="shared" si="39"/>
        <v>46.935076548923313</v>
      </c>
      <c r="AD78">
        <f t="shared" si="40"/>
        <v>0.78225127581538856</v>
      </c>
    </row>
    <row r="79" spans="1:30">
      <c r="A79">
        <f t="shared" si="21"/>
        <v>0.68143100511073251</v>
      </c>
      <c r="B79">
        <f t="shared" si="22"/>
        <v>0.15748031496062992</v>
      </c>
      <c r="C79">
        <f t="shared" si="23"/>
        <v>0.46728971962616822</v>
      </c>
      <c r="E79">
        <f t="shared" si="24"/>
        <v>40</v>
      </c>
      <c r="F79">
        <v>10</v>
      </c>
      <c r="G79">
        <v>50</v>
      </c>
      <c r="I79">
        <f t="shared" si="25"/>
        <v>0</v>
      </c>
      <c r="J79" t="e">
        <f t="shared" si="26"/>
        <v>#DIV/0!</v>
      </c>
      <c r="L79" t="e">
        <f t="shared" si="27"/>
        <v>#DIV/0!</v>
      </c>
      <c r="M79" t="e">
        <f t="shared" si="28"/>
        <v>#DIV/0!</v>
      </c>
      <c r="O79">
        <f t="shared" si="29"/>
        <v>0.67562589559378905</v>
      </c>
      <c r="P79">
        <f t="shared" si="30"/>
        <v>9.9418521732791447</v>
      </c>
      <c r="Q79">
        <f t="shared" si="20"/>
        <v>0.67562589559378905</v>
      </c>
      <c r="R79">
        <f t="shared" si="20"/>
        <v>9.9418521732791447</v>
      </c>
      <c r="S79">
        <f t="shared" si="31"/>
        <v>10.617478068872934</v>
      </c>
      <c r="T79">
        <f t="shared" si="32"/>
        <v>336.7460608422777</v>
      </c>
      <c r="U79">
        <f t="shared" si="33"/>
        <v>5.6124343473712948</v>
      </c>
      <c r="W79">
        <f t="shared" si="34"/>
        <v>10.969784321865472</v>
      </c>
      <c r="Y79">
        <f t="shared" si="35"/>
        <v>13.192684790295864</v>
      </c>
      <c r="Z79">
        <f t="shared" si="36"/>
        <v>10.969784321865472</v>
      </c>
      <c r="AA79">
        <f t="shared" si="37"/>
        <v>438.7913728746189</v>
      </c>
      <c r="AB79">
        <f t="shared" si="38"/>
        <v>1.4464197929519971E-2</v>
      </c>
      <c r="AC79">
        <f t="shared" si="39"/>
        <v>69.136222061722535</v>
      </c>
      <c r="AD79">
        <f t="shared" si="40"/>
        <v>1.1522703676953756</v>
      </c>
    </row>
    <row r="80" spans="1:30">
      <c r="A80">
        <f t="shared" si="21"/>
        <v>0.59625212947189099</v>
      </c>
      <c r="B80">
        <f t="shared" si="22"/>
        <v>0.15748031496062992</v>
      </c>
      <c r="C80">
        <f t="shared" si="23"/>
        <v>0.51401869158878499</v>
      </c>
      <c r="E80">
        <f t="shared" si="24"/>
        <v>35</v>
      </c>
      <c r="F80">
        <v>10</v>
      </c>
      <c r="G80">
        <v>55</v>
      </c>
      <c r="I80">
        <f t="shared" si="25"/>
        <v>0</v>
      </c>
      <c r="J80" t="e">
        <f t="shared" si="26"/>
        <v>#DIV/0!</v>
      </c>
      <c r="L80" t="e">
        <f t="shared" si="27"/>
        <v>#DIV/0!</v>
      </c>
      <c r="M80" t="e">
        <f t="shared" si="28"/>
        <v>#DIV/0!</v>
      </c>
      <c r="O80">
        <f t="shared" si="29"/>
        <v>0.67562589559378905</v>
      </c>
      <c r="P80">
        <f t="shared" si="30"/>
        <v>7.2598186320334319</v>
      </c>
      <c r="Q80">
        <f t="shared" si="20"/>
        <v>0.67562589559378905</v>
      </c>
      <c r="R80">
        <f t="shared" si="20"/>
        <v>7.2598186320334319</v>
      </c>
      <c r="S80">
        <f t="shared" si="31"/>
        <v>7.9354445276272205</v>
      </c>
      <c r="T80">
        <f t="shared" si="32"/>
        <v>394.41565055612449</v>
      </c>
      <c r="U80">
        <f t="shared" si="33"/>
        <v>6.5735941759354084</v>
      </c>
      <c r="W80">
        <f t="shared" si="34"/>
        <v>8.5257011290678051</v>
      </c>
      <c r="Y80">
        <f t="shared" si="35"/>
        <v>11.331341301973</v>
      </c>
      <c r="Z80">
        <f t="shared" si="36"/>
        <v>11.331341301973</v>
      </c>
      <c r="AA80">
        <f t="shared" si="37"/>
        <v>396.59694556905498</v>
      </c>
      <c r="AB80">
        <f t="shared" si="38"/>
        <v>1.1665028922763035E-2</v>
      </c>
      <c r="AC80">
        <f t="shared" si="39"/>
        <v>85.72631980779822</v>
      </c>
      <c r="AD80">
        <f t="shared" si="40"/>
        <v>1.428771996796637</v>
      </c>
    </row>
    <row r="81" spans="1:30">
      <c r="A81">
        <f t="shared" si="21"/>
        <v>0.51107325383304936</v>
      </c>
      <c r="B81">
        <f t="shared" si="22"/>
        <v>0.15748031496062992</v>
      </c>
      <c r="C81">
        <f t="shared" si="23"/>
        <v>0.56074766355140182</v>
      </c>
      <c r="E81">
        <f t="shared" si="24"/>
        <v>30</v>
      </c>
      <c r="F81">
        <v>10</v>
      </c>
      <c r="G81">
        <v>60</v>
      </c>
      <c r="I81">
        <f t="shared" si="25"/>
        <v>0</v>
      </c>
      <c r="J81" t="e">
        <f t="shared" si="26"/>
        <v>#DIV/0!</v>
      </c>
      <c r="L81" t="e">
        <f t="shared" si="27"/>
        <v>#DIV/0!</v>
      </c>
      <c r="M81" t="e">
        <f t="shared" si="28"/>
        <v>#DIV/0!</v>
      </c>
      <c r="O81">
        <f t="shared" si="29"/>
        <v>0.67562589559378905</v>
      </c>
      <c r="P81">
        <f t="shared" si="30"/>
        <v>5.2106578771365042</v>
      </c>
      <c r="Q81">
        <f t="shared" si="20"/>
        <v>0.67562589559378905</v>
      </c>
      <c r="R81">
        <f t="shared" si="20"/>
        <v>5.2106578771365042</v>
      </c>
      <c r="S81">
        <f t="shared" si="31"/>
        <v>5.8862837727302928</v>
      </c>
      <c r="T81">
        <f t="shared" si="32"/>
        <v>469.05666057058949</v>
      </c>
      <c r="U81">
        <f t="shared" si="33"/>
        <v>7.8176110095098243</v>
      </c>
      <c r="W81">
        <f t="shared" si="34"/>
        <v>6.4328900400772682</v>
      </c>
      <c r="Y81">
        <f t="shared" si="35"/>
        <v>10.308038029633499</v>
      </c>
      <c r="Z81">
        <f t="shared" si="36"/>
        <v>10.308038029633499</v>
      </c>
      <c r="AA81">
        <f t="shared" si="37"/>
        <v>309.24114088900495</v>
      </c>
      <c r="AB81">
        <f t="shared" si="38"/>
        <v>8.239754514543722E-3</v>
      </c>
      <c r="AC81">
        <f t="shared" si="39"/>
        <v>121.3628389334819</v>
      </c>
      <c r="AD81">
        <f t="shared" si="40"/>
        <v>2.0227139822246984</v>
      </c>
    </row>
    <row r="82" spans="1:30">
      <c r="A82">
        <f t="shared" si="21"/>
        <v>0.42589437819420783</v>
      </c>
      <c r="B82">
        <f t="shared" si="22"/>
        <v>0.15748031496062992</v>
      </c>
      <c r="C82">
        <f t="shared" si="23"/>
        <v>0.60747663551401865</v>
      </c>
      <c r="E82">
        <f t="shared" si="24"/>
        <v>25</v>
      </c>
      <c r="F82">
        <v>10</v>
      </c>
      <c r="G82">
        <v>65</v>
      </c>
      <c r="I82">
        <f t="shared" si="25"/>
        <v>0</v>
      </c>
      <c r="J82" t="e">
        <f t="shared" si="26"/>
        <v>#DIV/0!</v>
      </c>
      <c r="L82" t="e">
        <f t="shared" si="27"/>
        <v>#DIV/0!</v>
      </c>
      <c r="M82" t="e">
        <f t="shared" si="28"/>
        <v>#DIV/0!</v>
      </c>
      <c r="O82">
        <f t="shared" si="29"/>
        <v>0.67562589559378905</v>
      </c>
      <c r="P82">
        <f t="shared" si="30"/>
        <v>3.8308355202870423</v>
      </c>
      <c r="Q82">
        <f t="shared" si="20"/>
        <v>0.67562589559378905</v>
      </c>
      <c r="R82">
        <f t="shared" si="20"/>
        <v>3.8308355202870423</v>
      </c>
      <c r="S82">
        <f t="shared" si="31"/>
        <v>4.5064614158808318</v>
      </c>
      <c r="T82">
        <f t="shared" si="32"/>
        <v>570.29966561419872</v>
      </c>
      <c r="U82">
        <f t="shared" si="33"/>
        <v>9.5049944269033126</v>
      </c>
      <c r="W82">
        <f t="shared" si="34"/>
        <v>4.7774860717224827</v>
      </c>
      <c r="Y82">
        <f t="shared" si="35"/>
        <v>11.200674411622678</v>
      </c>
      <c r="Z82">
        <f t="shared" si="36"/>
        <v>11.200674411622678</v>
      </c>
      <c r="AA82">
        <f t="shared" si="37"/>
        <v>280.01686029056697</v>
      </c>
      <c r="AB82">
        <f t="shared" si="38"/>
        <v>6.3761218169558209E-3</v>
      </c>
      <c r="AC82">
        <f t="shared" si="39"/>
        <v>156.83514661541304</v>
      </c>
      <c r="AD82">
        <f t="shared" si="40"/>
        <v>2.6139191102568842</v>
      </c>
    </row>
    <row r="83" spans="1:30">
      <c r="A83">
        <f t="shared" si="21"/>
        <v>0.34071550255536626</v>
      </c>
      <c r="B83">
        <f t="shared" si="22"/>
        <v>0.15748031496062992</v>
      </c>
      <c r="C83">
        <f t="shared" si="23"/>
        <v>0.65420560747663548</v>
      </c>
      <c r="E83">
        <f t="shared" si="24"/>
        <v>20</v>
      </c>
      <c r="F83">
        <v>10</v>
      </c>
      <c r="G83">
        <v>70</v>
      </c>
      <c r="I83">
        <f t="shared" si="25"/>
        <v>0</v>
      </c>
      <c r="J83" t="e">
        <f t="shared" si="26"/>
        <v>#DIV/0!</v>
      </c>
      <c r="L83" t="e">
        <f t="shared" si="27"/>
        <v>#DIV/0!</v>
      </c>
      <c r="M83" t="e">
        <f t="shared" si="28"/>
        <v>#DIV/0!</v>
      </c>
      <c r="O83">
        <f t="shared" si="29"/>
        <v>0.67562589559378905</v>
      </c>
      <c r="P83">
        <f t="shared" si="30"/>
        <v>3.0064532239249906</v>
      </c>
      <c r="Q83">
        <f t="shared" si="20"/>
        <v>0.67562589559378905</v>
      </c>
      <c r="R83">
        <f t="shared" si="20"/>
        <v>3.0064532239249906</v>
      </c>
      <c r="S83">
        <f t="shared" si="31"/>
        <v>3.6820791195187796</v>
      </c>
      <c r="T83">
        <f t="shared" si="32"/>
        <v>718.54268965922904</v>
      </c>
      <c r="U83">
        <f t="shared" si="33"/>
        <v>11.975711494320484</v>
      </c>
      <c r="W83">
        <f t="shared" si="34"/>
        <v>3.5308664787436004</v>
      </c>
      <c r="Y83">
        <f t="shared" si="35"/>
        <v>21.166142231615378</v>
      </c>
      <c r="Z83">
        <f t="shared" si="36"/>
        <v>21.166142231615378</v>
      </c>
      <c r="AA83">
        <f t="shared" si="37"/>
        <v>423.32284463230758</v>
      </c>
      <c r="AB83">
        <f t="shared" si="38"/>
        <v>7.0244677131853358E-3</v>
      </c>
      <c r="AC83">
        <f t="shared" si="39"/>
        <v>142.35954108279859</v>
      </c>
      <c r="AD83">
        <f t="shared" si="40"/>
        <v>2.3726590180466429</v>
      </c>
    </row>
    <row r="84" spans="1:30">
      <c r="A84">
        <f t="shared" si="21"/>
        <v>0.25553662691652468</v>
      </c>
      <c r="B84">
        <f t="shared" si="22"/>
        <v>0.15748031496062992</v>
      </c>
      <c r="C84">
        <f t="shared" si="23"/>
        <v>0.7009345794392523</v>
      </c>
      <c r="E84">
        <f t="shared" si="24"/>
        <v>15</v>
      </c>
      <c r="F84">
        <v>10</v>
      </c>
      <c r="G84">
        <v>75</v>
      </c>
      <c r="I84">
        <f t="shared" si="25"/>
        <v>0</v>
      </c>
      <c r="J84" t="e">
        <f t="shared" si="26"/>
        <v>#DIV/0!</v>
      </c>
      <c r="L84" t="e">
        <f t="shared" si="27"/>
        <v>#DIV/0!</v>
      </c>
      <c r="M84" t="e">
        <f t="shared" si="28"/>
        <v>#DIV/0!</v>
      </c>
      <c r="O84">
        <f t="shared" si="29"/>
        <v>0.67562589559378905</v>
      </c>
      <c r="P84">
        <f t="shared" si="30"/>
        <v>2.6248303338974774</v>
      </c>
      <c r="Q84">
        <f t="shared" ref="Q84:R99" si="41">IF(F84=0,0,O84)</f>
        <v>0.67562589559378905</v>
      </c>
      <c r="R84">
        <f t="shared" si="41"/>
        <v>2.6248303338974774</v>
      </c>
      <c r="S84">
        <f t="shared" si="31"/>
        <v>3.3004562294912665</v>
      </c>
      <c r="T84">
        <f t="shared" si="32"/>
        <v>961.5962693587278</v>
      </c>
      <c r="U84">
        <f t="shared" si="33"/>
        <v>16.026604489312131</v>
      </c>
      <c r="W84">
        <f t="shared" si="34"/>
        <v>2.621373617949728</v>
      </c>
      <c r="Y84">
        <f t="shared" si="35"/>
        <v>32.751269274735684</v>
      </c>
      <c r="Z84">
        <f t="shared" si="36"/>
        <v>32.751269274735684</v>
      </c>
      <c r="AA84">
        <f t="shared" si="37"/>
        <v>491.26903912103523</v>
      </c>
      <c r="AB84">
        <f t="shared" si="38"/>
        <v>5.9523728770574016E-3</v>
      </c>
      <c r="AC84">
        <f t="shared" si="39"/>
        <v>168.00022791824111</v>
      </c>
      <c r="AD84">
        <f t="shared" si="40"/>
        <v>2.8000037986373516</v>
      </c>
    </row>
    <row r="85" spans="1:30">
      <c r="A85">
        <f t="shared" si="21"/>
        <v>0.17035775127768313</v>
      </c>
      <c r="B85">
        <f t="shared" si="22"/>
        <v>0.15748031496062992</v>
      </c>
      <c r="C85">
        <f t="shared" si="23"/>
        <v>0.74766355140186913</v>
      </c>
      <c r="E85">
        <f t="shared" si="24"/>
        <v>10</v>
      </c>
      <c r="F85">
        <v>10</v>
      </c>
      <c r="G85">
        <v>80</v>
      </c>
      <c r="I85">
        <f t="shared" si="25"/>
        <v>0</v>
      </c>
      <c r="J85" t="e">
        <f t="shared" si="26"/>
        <v>#DIV/0!</v>
      </c>
      <c r="L85" t="e">
        <f t="shared" si="27"/>
        <v>#DIV/0!</v>
      </c>
      <c r="M85" t="e">
        <f t="shared" si="28"/>
        <v>#DIV/0!</v>
      </c>
      <c r="O85">
        <f t="shared" si="29"/>
        <v>0.67562589559378905</v>
      </c>
      <c r="P85">
        <f t="shared" si="30"/>
        <v>2.6568051313474461</v>
      </c>
      <c r="Q85">
        <f t="shared" si="41"/>
        <v>0.67562589559378905</v>
      </c>
      <c r="R85">
        <f t="shared" si="41"/>
        <v>2.6568051313474461</v>
      </c>
      <c r="S85">
        <f t="shared" si="31"/>
        <v>3.3324310269412352</v>
      </c>
      <c r="T85">
        <f t="shared" si="32"/>
        <v>1441.9480749577269</v>
      </c>
      <c r="U85">
        <f t="shared" si="33"/>
        <v>24.032467915962116</v>
      </c>
      <c r="W85">
        <f t="shared" si="34"/>
        <v>1.9715590424427081</v>
      </c>
      <c r="Y85">
        <f t="shared" si="35"/>
        <v>10.782857412415712</v>
      </c>
      <c r="Z85">
        <f t="shared" si="36"/>
        <v>10.782857412415712</v>
      </c>
      <c r="AA85">
        <f t="shared" si="37"/>
        <v>107.82857412415711</v>
      </c>
      <c r="AB85">
        <f t="shared" si="38"/>
        <v>1.3948226451285712E-3</v>
      </c>
      <c r="AC85">
        <f t="shared" si="39"/>
        <v>716.93702671985409</v>
      </c>
      <c r="AD85">
        <f t="shared" si="40"/>
        <v>11.948950445330901</v>
      </c>
    </row>
    <row r="86" spans="1:30">
      <c r="A86">
        <f t="shared" si="21"/>
        <v>8.5178875638841564E-2</v>
      </c>
      <c r="B86">
        <f t="shared" si="22"/>
        <v>0.15748031496062992</v>
      </c>
      <c r="C86">
        <f t="shared" si="23"/>
        <v>0.79439252336448596</v>
      </c>
      <c r="E86">
        <f t="shared" si="24"/>
        <v>5</v>
      </c>
      <c r="F86">
        <v>10</v>
      </c>
      <c r="G86">
        <v>85</v>
      </c>
      <c r="I86">
        <f t="shared" si="25"/>
        <v>0</v>
      </c>
      <c r="J86" t="e">
        <f t="shared" si="26"/>
        <v>#DIV/0!</v>
      </c>
      <c r="L86" t="e">
        <f t="shared" si="27"/>
        <v>#DIV/0!</v>
      </c>
      <c r="M86" t="e">
        <f t="shared" si="28"/>
        <v>#DIV/0!</v>
      </c>
      <c r="O86">
        <f t="shared" si="29"/>
        <v>0.67562589559378905</v>
      </c>
      <c r="P86">
        <f t="shared" si="30"/>
        <v>3.2490447035324075</v>
      </c>
      <c r="Q86">
        <f t="shared" si="41"/>
        <v>0.67562589559378905</v>
      </c>
      <c r="R86">
        <f t="shared" si="41"/>
        <v>3.2490447035324075</v>
      </c>
      <c r="S86">
        <f t="shared" si="31"/>
        <v>3.9246705991261965</v>
      </c>
      <c r="T86">
        <f t="shared" si="32"/>
        <v>2867.4615784878479</v>
      </c>
      <c r="U86">
        <f t="shared" si="33"/>
        <v>47.791026308130796</v>
      </c>
      <c r="W86">
        <f t="shared" si="34"/>
        <v>1.513715591122585</v>
      </c>
      <c r="Y86">
        <f t="shared" si="35"/>
        <v>2.7655718204699737</v>
      </c>
      <c r="Z86">
        <f t="shared" si="36"/>
        <v>2.7655718204699737</v>
      </c>
      <c r="AA86">
        <f t="shared" si="37"/>
        <v>13.827859102349869</v>
      </c>
      <c r="AB86">
        <f t="shared" si="38"/>
        <v>3.8197268155150963E-4</v>
      </c>
      <c r="AC86">
        <f t="shared" si="39"/>
        <v>2617.988270622302</v>
      </c>
      <c r="AD86">
        <f t="shared" si="40"/>
        <v>43.633137843705036</v>
      </c>
    </row>
    <row r="87" spans="1:30">
      <c r="A87">
        <f t="shared" si="21"/>
        <v>1.2776831345826234</v>
      </c>
      <c r="B87">
        <f t="shared" si="22"/>
        <v>0.31496062992125984</v>
      </c>
      <c r="C87">
        <f t="shared" si="23"/>
        <v>4.6728971962616821E-2</v>
      </c>
      <c r="E87">
        <f t="shared" si="24"/>
        <v>75</v>
      </c>
      <c r="F87">
        <v>20</v>
      </c>
      <c r="G87">
        <v>5</v>
      </c>
      <c r="I87">
        <f t="shared" si="25"/>
        <v>0</v>
      </c>
      <c r="J87" t="e">
        <f t="shared" si="26"/>
        <v>#DIV/0!</v>
      </c>
      <c r="L87" t="e">
        <f t="shared" si="27"/>
        <v>#DIV/0!</v>
      </c>
      <c r="M87" t="e">
        <f t="shared" si="28"/>
        <v>#DIV/0!</v>
      </c>
      <c r="O87">
        <f t="shared" si="29"/>
        <v>3.5855590549705569</v>
      </c>
      <c r="P87">
        <f t="shared" si="30"/>
        <v>8.5398789433318037E-2</v>
      </c>
      <c r="Q87">
        <f t="shared" si="41"/>
        <v>3.5855590549705569</v>
      </c>
      <c r="R87">
        <f t="shared" si="41"/>
        <v>8.5398789433318037E-2</v>
      </c>
      <c r="S87">
        <f t="shared" si="31"/>
        <v>3.6709578444038748</v>
      </c>
      <c r="T87">
        <f t="shared" si="32"/>
        <v>191.63193897064068</v>
      </c>
      <c r="U87">
        <f t="shared" si="33"/>
        <v>3.1938656495106779</v>
      </c>
      <c r="W87">
        <f t="shared" si="34"/>
        <v>4.09615274460484</v>
      </c>
      <c r="Y87">
        <f t="shared" si="35"/>
        <v>5.1178910648377292</v>
      </c>
      <c r="Z87">
        <f t="shared" si="36"/>
        <v>4.09615274460484</v>
      </c>
      <c r="AA87">
        <f t="shared" si="37"/>
        <v>307.21145584536299</v>
      </c>
      <c r="AB87">
        <f t="shared" si="38"/>
        <v>2.0497220931813574E-2</v>
      </c>
      <c r="AC87">
        <f t="shared" si="39"/>
        <v>48.787101594241392</v>
      </c>
      <c r="AD87">
        <f t="shared" si="40"/>
        <v>0.81311835990402315</v>
      </c>
    </row>
    <row r="88" spans="1:30">
      <c r="A88">
        <f t="shared" si="21"/>
        <v>1.192504258943782</v>
      </c>
      <c r="B88">
        <f t="shared" si="22"/>
        <v>0.31496062992125984</v>
      </c>
      <c r="C88">
        <f t="shared" si="23"/>
        <v>9.3457943925233641E-2</v>
      </c>
      <c r="E88">
        <f t="shared" si="24"/>
        <v>70</v>
      </c>
      <c r="F88">
        <v>20</v>
      </c>
      <c r="G88">
        <v>10</v>
      </c>
      <c r="I88">
        <f t="shared" si="25"/>
        <v>0</v>
      </c>
      <c r="J88" t="e">
        <f t="shared" si="26"/>
        <v>#DIV/0!</v>
      </c>
      <c r="L88" t="e">
        <f t="shared" si="27"/>
        <v>#DIV/0!</v>
      </c>
      <c r="M88" t="e">
        <f t="shared" si="28"/>
        <v>#DIV/0!</v>
      </c>
      <c r="O88">
        <f t="shared" si="29"/>
        <v>3.5855590549705569</v>
      </c>
      <c r="P88">
        <f t="shared" si="30"/>
        <v>0.46665738314897487</v>
      </c>
      <c r="Q88">
        <f t="shared" si="41"/>
        <v>3.5855590549705569</v>
      </c>
      <c r="R88">
        <f t="shared" si="41"/>
        <v>0.46665738314897487</v>
      </c>
      <c r="S88">
        <f t="shared" si="31"/>
        <v>4.0522164381195314</v>
      </c>
      <c r="T88">
        <f t="shared" si="32"/>
        <v>204.56762012727549</v>
      </c>
      <c r="U88">
        <f t="shared" si="33"/>
        <v>3.4094603354545914</v>
      </c>
      <c r="W88">
        <f t="shared" si="34"/>
        <v>4.2519542396511989</v>
      </c>
      <c r="Y88">
        <f t="shared" si="35"/>
        <v>5.34563919955737</v>
      </c>
      <c r="Z88">
        <f t="shared" si="36"/>
        <v>4.2519542396511989</v>
      </c>
      <c r="AA88">
        <f t="shared" si="37"/>
        <v>297.63679677558395</v>
      </c>
      <c r="AB88">
        <f t="shared" si="38"/>
        <v>1.8680923338450253E-2</v>
      </c>
      <c r="AC88">
        <f t="shared" si="39"/>
        <v>53.530544603313963</v>
      </c>
      <c r="AD88">
        <f t="shared" si="40"/>
        <v>0.89217574338856609</v>
      </c>
    </row>
    <row r="89" spans="1:30">
      <c r="A89">
        <f t="shared" si="21"/>
        <v>1.1073253833049403</v>
      </c>
      <c r="B89">
        <f t="shared" si="22"/>
        <v>0.31496062992125984</v>
      </c>
      <c r="C89">
        <f t="shared" si="23"/>
        <v>0.14018691588785046</v>
      </c>
      <c r="E89">
        <f t="shared" si="24"/>
        <v>65</v>
      </c>
      <c r="F89">
        <v>20</v>
      </c>
      <c r="G89">
        <v>15</v>
      </c>
      <c r="I89">
        <f t="shared" si="25"/>
        <v>0</v>
      </c>
      <c r="J89" t="e">
        <f t="shared" si="26"/>
        <v>#DIV/0!</v>
      </c>
      <c r="L89" t="e">
        <f t="shared" si="27"/>
        <v>#DIV/0!</v>
      </c>
      <c r="M89" t="e">
        <f t="shared" si="28"/>
        <v>#DIV/0!</v>
      </c>
      <c r="O89">
        <f t="shared" si="29"/>
        <v>3.5855590549705569</v>
      </c>
      <c r="P89">
        <f t="shared" si="30"/>
        <v>1.7287027479173662</v>
      </c>
      <c r="Q89">
        <f t="shared" si="41"/>
        <v>3.5855590549705569</v>
      </c>
      <c r="R89">
        <f t="shared" si="41"/>
        <v>1.7287027479173662</v>
      </c>
      <c r="S89">
        <f t="shared" si="31"/>
        <v>5.3142618028879234</v>
      </c>
      <c r="T89">
        <f t="shared" si="32"/>
        <v>217.66355791375187</v>
      </c>
      <c r="U89">
        <f t="shared" si="33"/>
        <v>3.6277259652291978</v>
      </c>
      <c r="W89">
        <f t="shared" si="34"/>
        <v>5.2924472960702023</v>
      </c>
      <c r="Y89">
        <f t="shared" si="35"/>
        <v>6.4734038890189041</v>
      </c>
      <c r="Z89">
        <f t="shared" si="36"/>
        <v>5.2924472960702023</v>
      </c>
      <c r="AA89">
        <f t="shared" si="37"/>
        <v>344.00907424456312</v>
      </c>
      <c r="AB89">
        <f t="shared" si="38"/>
        <v>1.9369523373084965E-2</v>
      </c>
      <c r="AC89">
        <f t="shared" si="39"/>
        <v>51.627496492224267</v>
      </c>
      <c r="AD89">
        <f t="shared" si="40"/>
        <v>0.86045827487040449</v>
      </c>
    </row>
    <row r="90" spans="1:30">
      <c r="A90">
        <f t="shared" si="21"/>
        <v>1.0221465076660987</v>
      </c>
      <c r="B90">
        <f t="shared" si="22"/>
        <v>0.31496062992125984</v>
      </c>
      <c r="C90">
        <f t="shared" si="23"/>
        <v>0.18691588785046728</v>
      </c>
      <c r="E90">
        <f t="shared" si="24"/>
        <v>60</v>
      </c>
      <c r="F90">
        <v>20</v>
      </c>
      <c r="G90">
        <v>20</v>
      </c>
      <c r="I90">
        <f t="shared" si="25"/>
        <v>0</v>
      </c>
      <c r="J90" t="e">
        <f t="shared" si="26"/>
        <v>#DIV/0!</v>
      </c>
      <c r="L90" t="e">
        <f t="shared" si="27"/>
        <v>#DIV/0!</v>
      </c>
      <c r="M90" t="e">
        <f t="shared" si="28"/>
        <v>#DIV/0!</v>
      </c>
      <c r="O90">
        <f t="shared" si="29"/>
        <v>3.5855590549705569</v>
      </c>
      <c r="P90">
        <f t="shared" si="30"/>
        <v>4.5242239855896553</v>
      </c>
      <c r="Q90">
        <f t="shared" si="41"/>
        <v>3.5855590549705569</v>
      </c>
      <c r="R90">
        <f t="shared" si="41"/>
        <v>4.5242239855896553</v>
      </c>
      <c r="S90">
        <f t="shared" si="31"/>
        <v>8.1097830405602132</v>
      </c>
      <c r="T90">
        <f t="shared" si="32"/>
        <v>229.7047744885073</v>
      </c>
      <c r="U90">
        <f t="shared" si="33"/>
        <v>3.8284129081417881</v>
      </c>
      <c r="W90">
        <f t="shared" si="34"/>
        <v>8.2786730598016067</v>
      </c>
      <c r="Y90">
        <f t="shared" si="35"/>
        <v>9.5678027061687256</v>
      </c>
      <c r="Z90">
        <f t="shared" si="36"/>
        <v>8.2786730598016067</v>
      </c>
      <c r="AA90">
        <f t="shared" si="37"/>
        <v>496.72038358809641</v>
      </c>
      <c r="AB90">
        <f t="shared" si="38"/>
        <v>2.4029008735091131E-2</v>
      </c>
      <c r="AC90">
        <f t="shared" si="39"/>
        <v>41.616365078748949</v>
      </c>
      <c r="AD90">
        <f t="shared" si="40"/>
        <v>0.69360608464581586</v>
      </c>
    </row>
    <row r="91" spans="1:30">
      <c r="A91">
        <f t="shared" si="21"/>
        <v>0.93696763202725719</v>
      </c>
      <c r="B91">
        <f t="shared" si="22"/>
        <v>0.31496062992125984</v>
      </c>
      <c r="C91">
        <f t="shared" si="23"/>
        <v>0.23364485981308411</v>
      </c>
      <c r="E91">
        <f t="shared" si="24"/>
        <v>55</v>
      </c>
      <c r="F91">
        <v>20</v>
      </c>
      <c r="G91">
        <v>25</v>
      </c>
      <c r="I91">
        <f t="shared" si="25"/>
        <v>0</v>
      </c>
      <c r="J91" t="e">
        <f t="shared" si="26"/>
        <v>#DIV/0!</v>
      </c>
      <c r="L91" t="e">
        <f t="shared" si="27"/>
        <v>#DIV/0!</v>
      </c>
      <c r="M91" t="e">
        <f t="shared" si="28"/>
        <v>#DIV/0!</v>
      </c>
      <c r="O91">
        <f t="shared" si="29"/>
        <v>3.5855590549705569</v>
      </c>
      <c r="P91">
        <f t="shared" si="30"/>
        <v>8.7175672905445776</v>
      </c>
      <c r="Q91">
        <f t="shared" si="41"/>
        <v>3.5855590549705569</v>
      </c>
      <c r="R91">
        <f t="shared" si="41"/>
        <v>8.7175672905445776</v>
      </c>
      <c r="S91">
        <f t="shared" si="31"/>
        <v>12.303126345515135</v>
      </c>
      <c r="T91">
        <f t="shared" si="32"/>
        <v>241.23023082688184</v>
      </c>
      <c r="U91">
        <f t="shared" si="33"/>
        <v>4.0205038471146972</v>
      </c>
      <c r="W91">
        <f t="shared" si="34"/>
        <v>12.813672614912031</v>
      </c>
      <c r="Y91">
        <f t="shared" si="35"/>
        <v>14.240513369752847</v>
      </c>
      <c r="Z91">
        <f t="shared" si="36"/>
        <v>12.813672614912031</v>
      </c>
      <c r="AA91">
        <f t="shared" si="37"/>
        <v>704.75199382016172</v>
      </c>
      <c r="AB91">
        <f t="shared" si="38"/>
        <v>2.9705610510140194E-2</v>
      </c>
      <c r="AC91">
        <f t="shared" si="39"/>
        <v>33.663674397758761</v>
      </c>
      <c r="AD91">
        <f t="shared" si="40"/>
        <v>0.56106123996264601</v>
      </c>
    </row>
    <row r="92" spans="1:30">
      <c r="A92">
        <f t="shared" si="21"/>
        <v>0.85178875638841567</v>
      </c>
      <c r="B92">
        <f t="shared" si="22"/>
        <v>0.31496062992125984</v>
      </c>
      <c r="C92">
        <f t="shared" si="23"/>
        <v>0.28037383177570091</v>
      </c>
      <c r="E92">
        <f t="shared" si="24"/>
        <v>50</v>
      </c>
      <c r="F92">
        <v>20</v>
      </c>
      <c r="G92">
        <v>30</v>
      </c>
      <c r="I92">
        <f t="shared" si="25"/>
        <v>0</v>
      </c>
      <c r="J92" t="e">
        <f t="shared" si="26"/>
        <v>#DIV/0!</v>
      </c>
      <c r="L92" t="e">
        <f t="shared" si="27"/>
        <v>#DIV/0!</v>
      </c>
      <c r="M92" t="e">
        <f t="shared" si="28"/>
        <v>#DIV/0!</v>
      </c>
      <c r="O92">
        <f t="shared" si="29"/>
        <v>3.5855590549705569</v>
      </c>
      <c r="P92">
        <f t="shared" si="30"/>
        <v>12.888423386618358</v>
      </c>
      <c r="Q92">
        <f t="shared" si="41"/>
        <v>3.5855590549705569</v>
      </c>
      <c r="R92">
        <f t="shared" si="41"/>
        <v>12.888423386618358</v>
      </c>
      <c r="S92">
        <f t="shared" si="31"/>
        <v>16.473982441588916</v>
      </c>
      <c r="T92">
        <f t="shared" si="32"/>
        <v>255.85112980012121</v>
      </c>
      <c r="U92">
        <f t="shared" si="33"/>
        <v>4.264185496668687</v>
      </c>
      <c r="W92">
        <f t="shared" si="34"/>
        <v>16.872329367281328</v>
      </c>
      <c r="Y92">
        <f t="shared" si="35"/>
        <v>18.480523546302418</v>
      </c>
      <c r="Z92">
        <f t="shared" si="36"/>
        <v>16.872329367281328</v>
      </c>
      <c r="AA92">
        <f t="shared" si="37"/>
        <v>843.61646836406635</v>
      </c>
      <c r="AB92">
        <f t="shared" si="38"/>
        <v>3.1664982159867995E-2</v>
      </c>
      <c r="AC92">
        <f t="shared" si="39"/>
        <v>31.580627298359698</v>
      </c>
      <c r="AD92">
        <f t="shared" si="40"/>
        <v>0.52634378830599493</v>
      </c>
    </row>
    <row r="93" spans="1:30">
      <c r="A93">
        <f t="shared" si="21"/>
        <v>0.76660988074957404</v>
      </c>
      <c r="B93">
        <f t="shared" si="22"/>
        <v>0.31496062992125984</v>
      </c>
      <c r="C93">
        <f t="shared" si="23"/>
        <v>0.32710280373831774</v>
      </c>
      <c r="E93">
        <f t="shared" si="24"/>
        <v>45</v>
      </c>
      <c r="F93">
        <v>20</v>
      </c>
      <c r="G93">
        <v>35</v>
      </c>
      <c r="I93">
        <f t="shared" si="25"/>
        <v>0</v>
      </c>
      <c r="J93" t="e">
        <f t="shared" si="26"/>
        <v>#DIV/0!</v>
      </c>
      <c r="L93" t="e">
        <f t="shared" si="27"/>
        <v>#DIV/0!</v>
      </c>
      <c r="M93" t="e">
        <f t="shared" si="28"/>
        <v>#DIV/0!</v>
      </c>
      <c r="O93">
        <f t="shared" si="29"/>
        <v>3.5855590549705569</v>
      </c>
      <c r="P93">
        <f t="shared" si="30"/>
        <v>15.236436151275491</v>
      </c>
      <c r="Q93">
        <f t="shared" si="41"/>
        <v>3.5855590549705569</v>
      </c>
      <c r="R93">
        <f t="shared" si="41"/>
        <v>15.236436151275491</v>
      </c>
      <c r="S93">
        <f t="shared" si="31"/>
        <v>18.821995206246047</v>
      </c>
      <c r="T93">
        <f t="shared" si="32"/>
        <v>278.66146376046191</v>
      </c>
      <c r="U93">
        <f t="shared" si="33"/>
        <v>4.6443577293410323</v>
      </c>
      <c r="W93">
        <f t="shared" si="34"/>
        <v>18.815044607184653</v>
      </c>
      <c r="Y93">
        <f t="shared" si="35"/>
        <v>20.672882206312181</v>
      </c>
      <c r="Z93">
        <f t="shared" si="36"/>
        <v>18.815044607184653</v>
      </c>
      <c r="AA93">
        <f t="shared" si="37"/>
        <v>846.67700732330934</v>
      </c>
      <c r="AB93">
        <f t="shared" si="38"/>
        <v>2.8590916328556322E-2</v>
      </c>
      <c r="AC93">
        <f t="shared" si="39"/>
        <v>34.976143769173639</v>
      </c>
      <c r="AD93">
        <f t="shared" si="40"/>
        <v>0.58293572948622729</v>
      </c>
    </row>
    <row r="94" spans="1:30">
      <c r="A94">
        <f t="shared" ref="A94:A157" si="42">E94/58.7</f>
        <v>0.68143100511073251</v>
      </c>
      <c r="B94">
        <f t="shared" ref="B94:B157" si="43">F94/63.5</f>
        <v>0.31496062992125984</v>
      </c>
      <c r="C94">
        <f t="shared" ref="C94:C157" si="44">G94/107</f>
        <v>0.37383177570093457</v>
      </c>
      <c r="E94">
        <f t="shared" ref="E94:E157" si="45">100-F94-G94</f>
        <v>40</v>
      </c>
      <c r="F94">
        <v>20</v>
      </c>
      <c r="G94">
        <v>40</v>
      </c>
      <c r="I94">
        <f t="shared" si="25"/>
        <v>0</v>
      </c>
      <c r="J94" t="e">
        <f t="shared" si="26"/>
        <v>#DIV/0!</v>
      </c>
      <c r="L94" t="e">
        <f t="shared" si="27"/>
        <v>#DIV/0!</v>
      </c>
      <c r="M94" t="e">
        <f t="shared" si="28"/>
        <v>#DIV/0!</v>
      </c>
      <c r="O94">
        <f t="shared" si="29"/>
        <v>3.5855590549705569</v>
      </c>
      <c r="P94">
        <f t="shared" si="30"/>
        <v>15.009698000922032</v>
      </c>
      <c r="Q94">
        <f t="shared" si="41"/>
        <v>3.5855590549705569</v>
      </c>
      <c r="R94">
        <f t="shared" si="41"/>
        <v>15.009698000922032</v>
      </c>
      <c r="S94">
        <f t="shared" si="31"/>
        <v>18.595257055892588</v>
      </c>
      <c r="T94">
        <f t="shared" si="32"/>
        <v>314.09350529460471</v>
      </c>
      <c r="U94">
        <f t="shared" si="33"/>
        <v>5.2348917549100786</v>
      </c>
      <c r="W94">
        <f t="shared" si="34"/>
        <v>18.479130966314266</v>
      </c>
      <c r="Y94">
        <f t="shared" si="35"/>
        <v>20.702031434744658</v>
      </c>
      <c r="Z94">
        <f t="shared" si="36"/>
        <v>18.479130966314266</v>
      </c>
      <c r="AA94">
        <f t="shared" si="37"/>
        <v>739.16523865257068</v>
      </c>
      <c r="AB94">
        <f t="shared" si="38"/>
        <v>2.2527925869867665E-2</v>
      </c>
      <c r="AC94">
        <f t="shared" si="39"/>
        <v>44.389350612057669</v>
      </c>
      <c r="AD94">
        <f t="shared" si="40"/>
        <v>0.73982251020096113</v>
      </c>
    </row>
    <row r="95" spans="1:30">
      <c r="A95">
        <f t="shared" si="42"/>
        <v>0.59625212947189099</v>
      </c>
      <c r="B95">
        <f t="shared" si="43"/>
        <v>0.31496062992125984</v>
      </c>
      <c r="C95">
        <f t="shared" si="44"/>
        <v>0.42056074766355139</v>
      </c>
      <c r="E95">
        <f t="shared" si="45"/>
        <v>35</v>
      </c>
      <c r="F95">
        <v>20</v>
      </c>
      <c r="G95">
        <v>45</v>
      </c>
      <c r="I95">
        <f t="shared" si="25"/>
        <v>0</v>
      </c>
      <c r="J95" t="e">
        <f t="shared" si="26"/>
        <v>#DIV/0!</v>
      </c>
      <c r="L95" t="e">
        <f t="shared" si="27"/>
        <v>#DIV/0!</v>
      </c>
      <c r="M95" t="e">
        <f t="shared" si="28"/>
        <v>#DIV/0!</v>
      </c>
      <c r="O95">
        <f t="shared" si="29"/>
        <v>3.5855590549705569</v>
      </c>
      <c r="P95">
        <f t="shared" si="30"/>
        <v>12.840777156141884</v>
      </c>
      <c r="Q95">
        <f t="shared" si="41"/>
        <v>3.5855590549705569</v>
      </c>
      <c r="R95">
        <f t="shared" si="41"/>
        <v>12.840777156141884</v>
      </c>
      <c r="S95">
        <f t="shared" si="31"/>
        <v>16.426336211112442</v>
      </c>
      <c r="T95">
        <f t="shared" si="32"/>
        <v>365.65119161900844</v>
      </c>
      <c r="U95">
        <f t="shared" si="33"/>
        <v>6.0941865269834743</v>
      </c>
      <c r="W95">
        <f t="shared" si="34"/>
        <v>16.653629845266057</v>
      </c>
      <c r="Y95">
        <f t="shared" si="35"/>
        <v>19.459270018171249</v>
      </c>
      <c r="Z95">
        <f t="shared" si="36"/>
        <v>19.459270018171249</v>
      </c>
      <c r="AA95">
        <f t="shared" si="37"/>
        <v>681.07445063599368</v>
      </c>
      <c r="AB95">
        <f t="shared" si="38"/>
        <v>1.8347386424335421E-2</v>
      </c>
      <c r="AC95">
        <f t="shared" si="39"/>
        <v>54.503675721007873</v>
      </c>
      <c r="AD95">
        <f t="shared" si="40"/>
        <v>0.90839459535013123</v>
      </c>
    </row>
    <row r="96" spans="1:30">
      <c r="A96">
        <f t="shared" si="42"/>
        <v>0.51107325383304936</v>
      </c>
      <c r="B96">
        <f t="shared" si="43"/>
        <v>0.31496062992125984</v>
      </c>
      <c r="C96">
        <f t="shared" si="44"/>
        <v>0.46728971962616822</v>
      </c>
      <c r="E96">
        <f t="shared" si="45"/>
        <v>30</v>
      </c>
      <c r="F96">
        <v>20</v>
      </c>
      <c r="G96">
        <v>50</v>
      </c>
      <c r="I96">
        <f t="shared" si="25"/>
        <v>0</v>
      </c>
      <c r="J96" t="e">
        <f t="shared" si="26"/>
        <v>#DIV/0!</v>
      </c>
      <c r="L96" t="e">
        <f t="shared" si="27"/>
        <v>#DIV/0!</v>
      </c>
      <c r="M96" t="e">
        <f t="shared" si="28"/>
        <v>#DIV/0!</v>
      </c>
      <c r="O96">
        <f t="shared" si="29"/>
        <v>3.5855590549705569</v>
      </c>
      <c r="P96">
        <f t="shared" si="30"/>
        <v>9.9418521732791447</v>
      </c>
      <c r="Q96">
        <f t="shared" si="41"/>
        <v>3.5855590549705569</v>
      </c>
      <c r="R96">
        <f t="shared" si="41"/>
        <v>9.9418521732791447</v>
      </c>
      <c r="S96">
        <f t="shared" si="31"/>
        <v>13.527411228249701</v>
      </c>
      <c r="T96">
        <f t="shared" si="32"/>
        <v>437.48612013014724</v>
      </c>
      <c r="U96">
        <f t="shared" si="33"/>
        <v>7.2914353355024542</v>
      </c>
      <c r="W96">
        <f t="shared" si="34"/>
        <v>14.24639753097871</v>
      </c>
      <c r="Y96">
        <f t="shared" si="35"/>
        <v>18.121545520534941</v>
      </c>
      <c r="Z96">
        <f t="shared" si="36"/>
        <v>18.121545520534941</v>
      </c>
      <c r="AA96">
        <f t="shared" si="37"/>
        <v>543.64636561604823</v>
      </c>
      <c r="AB96">
        <f t="shared" si="38"/>
        <v>1.2959322797638553E-2</v>
      </c>
      <c r="AC96">
        <f t="shared" si="39"/>
        <v>77.164525925862421</v>
      </c>
      <c r="AD96">
        <f t="shared" si="40"/>
        <v>1.286075432097707</v>
      </c>
    </row>
    <row r="97" spans="1:30">
      <c r="A97">
        <f t="shared" si="42"/>
        <v>0.42589437819420783</v>
      </c>
      <c r="B97">
        <f t="shared" si="43"/>
        <v>0.31496062992125984</v>
      </c>
      <c r="C97">
        <f t="shared" si="44"/>
        <v>0.51401869158878499</v>
      </c>
      <c r="E97">
        <f t="shared" si="45"/>
        <v>25</v>
      </c>
      <c r="F97">
        <v>20</v>
      </c>
      <c r="G97">
        <v>55</v>
      </c>
      <c r="I97">
        <f t="shared" si="25"/>
        <v>0</v>
      </c>
      <c r="J97" t="e">
        <f t="shared" si="26"/>
        <v>#DIV/0!</v>
      </c>
      <c r="L97" t="e">
        <f t="shared" si="27"/>
        <v>#DIV/0!</v>
      </c>
      <c r="M97" t="e">
        <f t="shared" si="28"/>
        <v>#DIV/0!</v>
      </c>
      <c r="O97">
        <f t="shared" si="29"/>
        <v>3.5855590549705569</v>
      </c>
      <c r="P97">
        <f t="shared" si="30"/>
        <v>7.2598186320334319</v>
      </c>
      <c r="Q97">
        <f t="shared" si="41"/>
        <v>3.5855590549705569</v>
      </c>
      <c r="R97">
        <f t="shared" si="41"/>
        <v>7.2598186320334319</v>
      </c>
      <c r="S97">
        <f t="shared" si="31"/>
        <v>10.845377687003989</v>
      </c>
      <c r="T97">
        <f t="shared" si="32"/>
        <v>537.68593010972052</v>
      </c>
      <c r="U97">
        <f t="shared" si="33"/>
        <v>8.9614321684953424</v>
      </c>
      <c r="W97">
        <f t="shared" si="34"/>
        <v>11.878821166801348</v>
      </c>
      <c r="Y97">
        <f t="shared" si="35"/>
        <v>18.302009506701545</v>
      </c>
      <c r="Z97">
        <f t="shared" si="36"/>
        <v>18.302009506701545</v>
      </c>
      <c r="AA97">
        <f t="shared" si="37"/>
        <v>457.55023766753862</v>
      </c>
      <c r="AB97">
        <f t="shared" si="38"/>
        <v>9.3548697595224588E-3</v>
      </c>
      <c r="AC97">
        <f t="shared" si="39"/>
        <v>106.89619692268676</v>
      </c>
      <c r="AD97">
        <f t="shared" si="40"/>
        <v>1.7816032820447794</v>
      </c>
    </row>
    <row r="98" spans="1:30">
      <c r="A98">
        <f t="shared" si="42"/>
        <v>0.34071550255536626</v>
      </c>
      <c r="B98">
        <f t="shared" si="43"/>
        <v>0.31496062992125984</v>
      </c>
      <c r="C98">
        <f t="shared" si="44"/>
        <v>0.56074766355140182</v>
      </c>
      <c r="E98">
        <f t="shared" si="45"/>
        <v>20</v>
      </c>
      <c r="F98">
        <v>20</v>
      </c>
      <c r="G98">
        <v>60</v>
      </c>
      <c r="I98">
        <f t="shared" si="25"/>
        <v>0</v>
      </c>
      <c r="J98" t="e">
        <f t="shared" si="26"/>
        <v>#DIV/0!</v>
      </c>
      <c r="L98" t="e">
        <f t="shared" si="27"/>
        <v>#DIV/0!</v>
      </c>
      <c r="M98" t="e">
        <f t="shared" si="28"/>
        <v>#DIV/0!</v>
      </c>
      <c r="O98">
        <f t="shared" si="29"/>
        <v>3.5855590549705569</v>
      </c>
      <c r="P98">
        <f t="shared" si="30"/>
        <v>5.2106578771365042</v>
      </c>
      <c r="Q98">
        <f t="shared" si="41"/>
        <v>3.5855590549705569</v>
      </c>
      <c r="R98">
        <f t="shared" si="41"/>
        <v>5.2106578771365042</v>
      </c>
      <c r="S98">
        <f t="shared" si="31"/>
        <v>8.7962169321070611</v>
      </c>
      <c r="T98">
        <f t="shared" si="32"/>
        <v>684.766456966889</v>
      </c>
      <c r="U98">
        <f t="shared" si="33"/>
        <v>11.412774282781482</v>
      </c>
      <c r="W98">
        <f t="shared" si="34"/>
        <v>9.8515210799697872</v>
      </c>
      <c r="Y98">
        <f t="shared" si="35"/>
        <v>27.486796832841563</v>
      </c>
      <c r="Z98">
        <f t="shared" si="36"/>
        <v>27.486796832841563</v>
      </c>
      <c r="AA98">
        <f t="shared" si="37"/>
        <v>549.7359366568312</v>
      </c>
      <c r="AB98">
        <f t="shared" si="38"/>
        <v>8.7212877403601494E-3</v>
      </c>
      <c r="AC98">
        <f t="shared" si="39"/>
        <v>114.66196618788598</v>
      </c>
      <c r="AD98">
        <f t="shared" si="40"/>
        <v>1.9110327697980998</v>
      </c>
    </row>
    <row r="99" spans="1:30">
      <c r="A99">
        <f t="shared" si="42"/>
        <v>0.25553662691652468</v>
      </c>
      <c r="B99">
        <f t="shared" si="43"/>
        <v>0.31496062992125984</v>
      </c>
      <c r="C99">
        <f t="shared" si="44"/>
        <v>0.60747663551401865</v>
      </c>
      <c r="E99">
        <f t="shared" si="45"/>
        <v>15</v>
      </c>
      <c r="F99">
        <v>20</v>
      </c>
      <c r="G99">
        <v>65</v>
      </c>
      <c r="I99">
        <f t="shared" si="25"/>
        <v>0</v>
      </c>
      <c r="J99" t="e">
        <f t="shared" si="26"/>
        <v>#DIV/0!</v>
      </c>
      <c r="L99" t="e">
        <f t="shared" si="27"/>
        <v>#DIV/0!</v>
      </c>
      <c r="M99" t="e">
        <f t="shared" si="28"/>
        <v>#DIV/0!</v>
      </c>
      <c r="O99">
        <f t="shared" si="29"/>
        <v>3.5855590549705569</v>
      </c>
      <c r="P99">
        <f t="shared" si="30"/>
        <v>3.8308355202870423</v>
      </c>
      <c r="Q99">
        <f t="shared" si="41"/>
        <v>3.5855590549705569</v>
      </c>
      <c r="R99">
        <f t="shared" si="41"/>
        <v>3.8308355202870423</v>
      </c>
      <c r="S99">
        <f t="shared" si="31"/>
        <v>7.4163945752575993</v>
      </c>
      <c r="T99">
        <f t="shared" si="32"/>
        <v>924.75020899848641</v>
      </c>
      <c r="U99">
        <f t="shared" si="33"/>
        <v>15.412503483308107</v>
      </c>
      <c r="W99">
        <f t="shared" si="34"/>
        <v>8.2479360137200981</v>
      </c>
      <c r="Y99">
        <f t="shared" si="35"/>
        <v>38.377831670506055</v>
      </c>
      <c r="Z99">
        <f t="shared" si="36"/>
        <v>38.377831670506055</v>
      </c>
      <c r="AA99">
        <f t="shared" si="37"/>
        <v>575.66747505759076</v>
      </c>
      <c r="AB99">
        <f t="shared" si="38"/>
        <v>6.8020215609824568E-3</v>
      </c>
      <c r="AC99">
        <f t="shared" si="39"/>
        <v>147.01511764328544</v>
      </c>
      <c r="AD99">
        <f t="shared" si="40"/>
        <v>2.4502519607214239</v>
      </c>
    </row>
    <row r="100" spans="1:30">
      <c r="A100">
        <f t="shared" si="42"/>
        <v>0.17035775127768313</v>
      </c>
      <c r="B100">
        <f t="shared" si="43"/>
        <v>0.31496062992125984</v>
      </c>
      <c r="C100">
        <f t="shared" si="44"/>
        <v>0.65420560747663548</v>
      </c>
      <c r="E100">
        <f t="shared" si="45"/>
        <v>10</v>
      </c>
      <c r="F100">
        <v>20</v>
      </c>
      <c r="G100">
        <v>70</v>
      </c>
      <c r="I100">
        <f t="shared" si="25"/>
        <v>0</v>
      </c>
      <c r="J100" t="e">
        <f t="shared" si="26"/>
        <v>#DIV/0!</v>
      </c>
      <c r="L100" t="e">
        <f t="shared" si="27"/>
        <v>#DIV/0!</v>
      </c>
      <c r="M100" t="e">
        <f t="shared" si="28"/>
        <v>#DIV/0!</v>
      </c>
      <c r="O100">
        <f t="shared" si="29"/>
        <v>3.5855590549705569</v>
      </c>
      <c r="P100">
        <f t="shared" si="30"/>
        <v>3.0064532239249906</v>
      </c>
      <c r="Q100">
        <f t="shared" ref="Q100:R163" si="46">IF(F100=0,0,O100)</f>
        <v>3.5855590549705569</v>
      </c>
      <c r="R100">
        <f t="shared" si="46"/>
        <v>3.0064532239249906</v>
      </c>
      <c r="S100">
        <f t="shared" si="31"/>
        <v>6.5920122788955471</v>
      </c>
      <c r="T100">
        <f t="shared" si="32"/>
        <v>1397.8533364221041</v>
      </c>
      <c r="U100">
        <f t="shared" si="33"/>
        <v>23.297555607035068</v>
      </c>
      <c r="W100">
        <f t="shared" si="34"/>
        <v>7.0403391969854159</v>
      </c>
      <c r="Y100">
        <f t="shared" si="35"/>
        <v>15.85163756695842</v>
      </c>
      <c r="Z100">
        <f t="shared" si="36"/>
        <v>15.85163756695842</v>
      </c>
      <c r="AA100">
        <f t="shared" si="37"/>
        <v>158.51637566958419</v>
      </c>
      <c r="AB100">
        <f t="shared" si="38"/>
        <v>1.7350092326817732E-3</v>
      </c>
      <c r="AC100">
        <f t="shared" si="39"/>
        <v>576.3658089901445</v>
      </c>
      <c r="AD100">
        <f t="shared" si="40"/>
        <v>9.6060968165024079</v>
      </c>
    </row>
    <row r="101" spans="1:30">
      <c r="A101">
        <f t="shared" si="42"/>
        <v>8.5178875638841564E-2</v>
      </c>
      <c r="B101">
        <f t="shared" si="43"/>
        <v>0.31496062992125984</v>
      </c>
      <c r="C101">
        <f t="shared" si="44"/>
        <v>0.7009345794392523</v>
      </c>
      <c r="E101">
        <f t="shared" si="45"/>
        <v>5</v>
      </c>
      <c r="F101">
        <v>20</v>
      </c>
      <c r="G101">
        <v>75</v>
      </c>
      <c r="I101">
        <f t="shared" si="25"/>
        <v>0</v>
      </c>
      <c r="J101" t="e">
        <f t="shared" si="26"/>
        <v>#DIV/0!</v>
      </c>
      <c r="L101" t="e">
        <f t="shared" si="27"/>
        <v>#DIV/0!</v>
      </c>
      <c r="M101" t="e">
        <f t="shared" si="28"/>
        <v>#DIV/0!</v>
      </c>
      <c r="O101">
        <f t="shared" si="29"/>
        <v>3.5855590549705569</v>
      </c>
      <c r="P101">
        <f t="shared" si="30"/>
        <v>2.6248303338974774</v>
      </c>
      <c r="Q101">
        <f t="shared" si="46"/>
        <v>3.5855590549705569</v>
      </c>
      <c r="R101">
        <f t="shared" si="46"/>
        <v>2.6248303338974774</v>
      </c>
      <c r="S101">
        <f t="shared" si="31"/>
        <v>6.2103893888680339</v>
      </c>
      <c r="T101">
        <f t="shared" si="32"/>
        <v>2805.7518827930553</v>
      </c>
      <c r="U101">
        <f t="shared" si="33"/>
        <v>46.762531379884258</v>
      </c>
      <c r="W101">
        <f t="shared" si="34"/>
        <v>6.1593160767622397</v>
      </c>
      <c r="Y101">
        <f t="shared" si="35"/>
        <v>7.4111723061096288</v>
      </c>
      <c r="Z101">
        <f t="shared" si="36"/>
        <v>7.4111723061096288</v>
      </c>
      <c r="AA101">
        <f t="shared" si="37"/>
        <v>37.055861530548142</v>
      </c>
      <c r="AB101">
        <f t="shared" si="38"/>
        <v>4.5991899842465819E-4</v>
      </c>
      <c r="AC101">
        <f t="shared" si="39"/>
        <v>2174.295916074916</v>
      </c>
      <c r="AD101">
        <f t="shared" si="40"/>
        <v>36.238265267915267</v>
      </c>
    </row>
    <row r="102" spans="1:30">
      <c r="A102">
        <f t="shared" si="42"/>
        <v>1.1073253833049403</v>
      </c>
      <c r="B102">
        <f t="shared" si="43"/>
        <v>0.47244094488188976</v>
      </c>
      <c r="C102">
        <f t="shared" si="44"/>
        <v>4.6728971962616821E-2</v>
      </c>
      <c r="E102">
        <f t="shared" si="45"/>
        <v>65</v>
      </c>
      <c r="F102">
        <v>30</v>
      </c>
      <c r="G102">
        <v>5</v>
      </c>
      <c r="I102">
        <f t="shared" si="25"/>
        <v>0</v>
      </c>
      <c r="J102" t="e">
        <f t="shared" si="26"/>
        <v>#DIV/0!</v>
      </c>
      <c r="L102" t="e">
        <f t="shared" si="27"/>
        <v>#DIV/0!</v>
      </c>
      <c r="M102" t="e">
        <f t="shared" si="28"/>
        <v>#DIV/0!</v>
      </c>
      <c r="O102">
        <f t="shared" si="29"/>
        <v>7.066769158896669</v>
      </c>
      <c r="P102">
        <f t="shared" si="30"/>
        <v>8.5398789433318037E-2</v>
      </c>
      <c r="Q102">
        <f t="shared" si="46"/>
        <v>7.066769158896669</v>
      </c>
      <c r="R102">
        <f t="shared" si="46"/>
        <v>8.5398789433318037E-2</v>
      </c>
      <c r="S102">
        <f t="shared" si="31"/>
        <v>7.1521679483299874</v>
      </c>
      <c r="T102">
        <f t="shared" si="32"/>
        <v>213.93012723858931</v>
      </c>
      <c r="U102">
        <f t="shared" si="33"/>
        <v>3.565502120643155</v>
      </c>
      <c r="W102">
        <f t="shared" si="34"/>
        <v>7.0115517945671426</v>
      </c>
      <c r="Y102">
        <f t="shared" si="35"/>
        <v>8.1925083875158453</v>
      </c>
      <c r="Z102">
        <f t="shared" si="36"/>
        <v>7.0115517945671426</v>
      </c>
      <c r="AA102">
        <f t="shared" si="37"/>
        <v>455.75086664686427</v>
      </c>
      <c r="AB102">
        <f t="shared" si="38"/>
        <v>2.4244165323520923E-2</v>
      </c>
      <c r="AC102">
        <f t="shared" si="39"/>
        <v>41.247037654450885</v>
      </c>
      <c r="AD102">
        <f t="shared" si="40"/>
        <v>0.68745062757418141</v>
      </c>
    </row>
    <row r="103" spans="1:30">
      <c r="A103">
        <f t="shared" si="42"/>
        <v>1.0221465076660987</v>
      </c>
      <c r="B103">
        <f t="shared" si="43"/>
        <v>0.47244094488188976</v>
      </c>
      <c r="C103">
        <f t="shared" si="44"/>
        <v>9.3457943925233641E-2</v>
      </c>
      <c r="E103">
        <f t="shared" si="45"/>
        <v>60</v>
      </c>
      <c r="F103">
        <v>30</v>
      </c>
      <c r="G103">
        <v>10</v>
      </c>
      <c r="I103">
        <f t="shared" si="25"/>
        <v>0</v>
      </c>
      <c r="J103" t="e">
        <f t="shared" si="26"/>
        <v>#DIV/0!</v>
      </c>
      <c r="L103" t="e">
        <f t="shared" si="27"/>
        <v>#DIV/0!</v>
      </c>
      <c r="M103" t="e">
        <f t="shared" si="28"/>
        <v>#DIV/0!</v>
      </c>
      <c r="O103">
        <f t="shared" si="29"/>
        <v>7.066769158896669</v>
      </c>
      <c r="P103">
        <f t="shared" si="30"/>
        <v>0.46665738314897487</v>
      </c>
      <c r="Q103">
        <f t="shared" si="46"/>
        <v>7.066769158896669</v>
      </c>
      <c r="R103">
        <f t="shared" si="46"/>
        <v>0.46665738314897487</v>
      </c>
      <c r="S103">
        <f t="shared" si="31"/>
        <v>7.5334265420456443</v>
      </c>
      <c r="T103">
        <f t="shared" si="32"/>
        <v>230.93594365863055</v>
      </c>
      <c r="U103">
        <f t="shared" si="33"/>
        <v>3.8489323943105092</v>
      </c>
      <c r="W103">
        <f t="shared" si="34"/>
        <v>7.1632812943397788</v>
      </c>
      <c r="Y103">
        <f t="shared" si="35"/>
        <v>8.4524109407068977</v>
      </c>
      <c r="Z103">
        <f t="shared" si="36"/>
        <v>7.1632812943397788</v>
      </c>
      <c r="AA103">
        <f t="shared" si="37"/>
        <v>429.79687766038671</v>
      </c>
      <c r="AB103">
        <f t="shared" si="38"/>
        <v>2.1334102456122953E-2</v>
      </c>
      <c r="AC103">
        <f t="shared" si="39"/>
        <v>46.873310093858528</v>
      </c>
      <c r="AD103">
        <f t="shared" si="40"/>
        <v>0.78122183489764219</v>
      </c>
    </row>
    <row r="104" spans="1:30">
      <c r="A104">
        <f t="shared" si="42"/>
        <v>0.93696763202725719</v>
      </c>
      <c r="B104">
        <f t="shared" si="43"/>
        <v>0.47244094488188976</v>
      </c>
      <c r="C104">
        <f t="shared" si="44"/>
        <v>0.14018691588785046</v>
      </c>
      <c r="E104">
        <f t="shared" si="45"/>
        <v>55</v>
      </c>
      <c r="F104">
        <v>30</v>
      </c>
      <c r="G104">
        <v>15</v>
      </c>
      <c r="I104">
        <f t="shared" si="25"/>
        <v>0</v>
      </c>
      <c r="J104" t="e">
        <f t="shared" si="26"/>
        <v>#DIV/0!</v>
      </c>
      <c r="L104" t="e">
        <f t="shared" si="27"/>
        <v>#DIV/0!</v>
      </c>
      <c r="M104" t="e">
        <f t="shared" si="28"/>
        <v>#DIV/0!</v>
      </c>
      <c r="O104">
        <f t="shared" si="29"/>
        <v>7.066769158896669</v>
      </c>
      <c r="P104">
        <f t="shared" si="30"/>
        <v>1.7287027479173662</v>
      </c>
      <c r="Q104">
        <f t="shared" si="46"/>
        <v>7.066769158896669</v>
      </c>
      <c r="R104">
        <f t="shared" si="46"/>
        <v>1.7287027479173662</v>
      </c>
      <c r="S104">
        <f t="shared" si="31"/>
        <v>8.7954719068140346</v>
      </c>
      <c r="T104">
        <f t="shared" si="32"/>
        <v>249.00768953061868</v>
      </c>
      <c r="U104">
        <f t="shared" si="33"/>
        <v>4.1501281588436445</v>
      </c>
      <c r="W104">
        <f t="shared" si="34"/>
        <v>8.1765802419550191</v>
      </c>
      <c r="Y104">
        <f t="shared" si="35"/>
        <v>9.6034209967958351</v>
      </c>
      <c r="Z104">
        <f t="shared" si="36"/>
        <v>8.1765802419550191</v>
      </c>
      <c r="AA104">
        <f t="shared" si="37"/>
        <v>449.71191330752606</v>
      </c>
      <c r="AB104">
        <f t="shared" si="38"/>
        <v>2.0291379350277805E-2</v>
      </c>
      <c r="AC104">
        <f t="shared" si="39"/>
        <v>49.282011968610171</v>
      </c>
      <c r="AD104">
        <f t="shared" si="40"/>
        <v>0.82136686614350285</v>
      </c>
    </row>
    <row r="105" spans="1:30">
      <c r="A105">
        <f t="shared" si="42"/>
        <v>0.85178875638841567</v>
      </c>
      <c r="B105">
        <f t="shared" si="43"/>
        <v>0.47244094488188976</v>
      </c>
      <c r="C105">
        <f t="shared" si="44"/>
        <v>0.18691588785046728</v>
      </c>
      <c r="E105">
        <f t="shared" si="45"/>
        <v>50</v>
      </c>
      <c r="F105">
        <v>30</v>
      </c>
      <c r="G105">
        <v>20</v>
      </c>
      <c r="I105">
        <f t="shared" si="25"/>
        <v>0</v>
      </c>
      <c r="J105" t="e">
        <f t="shared" si="26"/>
        <v>#DIV/0!</v>
      </c>
      <c r="L105" t="e">
        <f t="shared" si="27"/>
        <v>#DIV/0!</v>
      </c>
      <c r="M105" t="e">
        <f t="shared" si="28"/>
        <v>#DIV/0!</v>
      </c>
      <c r="O105">
        <f t="shared" si="29"/>
        <v>7.066769158896669</v>
      </c>
      <c r="P105">
        <f t="shared" si="30"/>
        <v>4.5242239855896553</v>
      </c>
      <c r="Q105">
        <f t="shared" si="46"/>
        <v>7.066769158896669</v>
      </c>
      <c r="R105">
        <f t="shared" si="46"/>
        <v>4.5242239855896553</v>
      </c>
      <c r="S105">
        <f t="shared" si="31"/>
        <v>11.590993144486324</v>
      </c>
      <c r="T105">
        <f t="shared" si="32"/>
        <v>267.04664202975067</v>
      </c>
      <c r="U105">
        <f t="shared" si="33"/>
        <v>4.4507773671625115</v>
      </c>
      <c r="W105">
        <f t="shared" si="34"/>
        <v>11.084758633980739</v>
      </c>
      <c r="Y105">
        <f t="shared" si="35"/>
        <v>12.692952813001829</v>
      </c>
      <c r="Z105">
        <f t="shared" si="36"/>
        <v>11.084758633980739</v>
      </c>
      <c r="AA105">
        <f t="shared" si="37"/>
        <v>554.23793169903695</v>
      </c>
      <c r="AB105">
        <f t="shared" si="38"/>
        <v>2.1954293010034792E-2</v>
      </c>
      <c r="AC105">
        <f t="shared" si="39"/>
        <v>45.549177991881749</v>
      </c>
      <c r="AD105">
        <f t="shared" si="40"/>
        <v>0.75915296653136244</v>
      </c>
    </row>
    <row r="106" spans="1:30">
      <c r="A106">
        <f t="shared" si="42"/>
        <v>0.76660988074957404</v>
      </c>
      <c r="B106">
        <f t="shared" si="43"/>
        <v>0.47244094488188976</v>
      </c>
      <c r="C106">
        <f t="shared" si="44"/>
        <v>0.23364485981308411</v>
      </c>
      <c r="E106">
        <f t="shared" si="45"/>
        <v>45</v>
      </c>
      <c r="F106">
        <v>30</v>
      </c>
      <c r="G106">
        <v>25</v>
      </c>
      <c r="I106">
        <f t="shared" si="25"/>
        <v>0</v>
      </c>
      <c r="J106" t="e">
        <f t="shared" si="26"/>
        <v>#DIV/0!</v>
      </c>
      <c r="L106" t="e">
        <f t="shared" si="27"/>
        <v>#DIV/0!</v>
      </c>
      <c r="M106" t="e">
        <f t="shared" si="28"/>
        <v>#DIV/0!</v>
      </c>
      <c r="O106">
        <f t="shared" si="29"/>
        <v>7.066769158896669</v>
      </c>
      <c r="P106">
        <f t="shared" si="30"/>
        <v>8.7175672905445776</v>
      </c>
      <c r="Q106">
        <f t="shared" si="46"/>
        <v>7.066769158896669</v>
      </c>
      <c r="R106">
        <f t="shared" si="46"/>
        <v>8.7175672905445776</v>
      </c>
      <c r="S106">
        <f t="shared" si="31"/>
        <v>15.784336449441247</v>
      </c>
      <c r="T106">
        <f t="shared" si="32"/>
        <v>285.97228369978626</v>
      </c>
      <c r="U106">
        <f t="shared" si="33"/>
        <v>4.7662047283297708</v>
      </c>
      <c r="W106">
        <f t="shared" si="34"/>
        <v>15.501232389648408</v>
      </c>
      <c r="Y106">
        <f t="shared" si="35"/>
        <v>17.359069988775936</v>
      </c>
      <c r="Z106">
        <f t="shared" si="36"/>
        <v>15.501232389648408</v>
      </c>
      <c r="AA106">
        <f t="shared" si="37"/>
        <v>697.55545753417834</v>
      </c>
      <c r="AB106">
        <f t="shared" si="38"/>
        <v>2.4087245361770485E-2</v>
      </c>
      <c r="AC106">
        <f t="shared" si="39"/>
        <v>41.515747649049437</v>
      </c>
      <c r="AD106">
        <f t="shared" si="40"/>
        <v>0.69192912748415725</v>
      </c>
    </row>
    <row r="107" spans="1:30">
      <c r="A107">
        <f t="shared" si="42"/>
        <v>0.68143100511073251</v>
      </c>
      <c r="B107">
        <f t="shared" si="43"/>
        <v>0.47244094488188976</v>
      </c>
      <c r="C107">
        <f t="shared" si="44"/>
        <v>0.28037383177570091</v>
      </c>
      <c r="E107">
        <f t="shared" si="45"/>
        <v>40</v>
      </c>
      <c r="F107">
        <v>30</v>
      </c>
      <c r="G107">
        <v>30</v>
      </c>
      <c r="I107">
        <f t="shared" si="25"/>
        <v>0</v>
      </c>
      <c r="J107" t="e">
        <f t="shared" si="26"/>
        <v>#DIV/0!</v>
      </c>
      <c r="L107" t="e">
        <f t="shared" si="27"/>
        <v>#DIV/0!</v>
      </c>
      <c r="M107" t="e">
        <f t="shared" si="28"/>
        <v>#DIV/0!</v>
      </c>
      <c r="O107">
        <f t="shared" si="29"/>
        <v>7.066769158896669</v>
      </c>
      <c r="P107">
        <f t="shared" si="30"/>
        <v>12.888423386618358</v>
      </c>
      <c r="Q107">
        <f t="shared" si="46"/>
        <v>7.066769158896669</v>
      </c>
      <c r="R107">
        <f t="shared" si="46"/>
        <v>12.888423386618358</v>
      </c>
      <c r="S107">
        <f t="shared" si="31"/>
        <v>19.955192545515025</v>
      </c>
      <c r="T107">
        <f t="shared" si="32"/>
        <v>310.53261813460978</v>
      </c>
      <c r="U107">
        <f t="shared" si="33"/>
        <v>5.1755436355768296</v>
      </c>
      <c r="W107">
        <f t="shared" si="34"/>
        <v>19.453812938394663</v>
      </c>
      <c r="Y107">
        <f t="shared" si="35"/>
        <v>21.676713406825055</v>
      </c>
      <c r="Z107">
        <f t="shared" si="36"/>
        <v>19.453812938394663</v>
      </c>
      <c r="AA107">
        <f t="shared" si="37"/>
        <v>778.1525175357865</v>
      </c>
      <c r="AB107">
        <f t="shared" si="38"/>
        <v>2.357456422914863E-2</v>
      </c>
      <c r="AC107">
        <f t="shared" si="39"/>
        <v>42.418599566882172</v>
      </c>
      <c r="AD107">
        <f t="shared" si="40"/>
        <v>0.70697665944803623</v>
      </c>
    </row>
    <row r="108" spans="1:30">
      <c r="A108">
        <f t="shared" si="42"/>
        <v>0.59625212947189099</v>
      </c>
      <c r="B108">
        <f t="shared" si="43"/>
        <v>0.47244094488188976</v>
      </c>
      <c r="C108">
        <f t="shared" si="44"/>
        <v>0.32710280373831774</v>
      </c>
      <c r="E108">
        <f t="shared" si="45"/>
        <v>35</v>
      </c>
      <c r="F108">
        <v>30</v>
      </c>
      <c r="G108">
        <v>35</v>
      </c>
      <c r="I108">
        <f t="shared" si="25"/>
        <v>0</v>
      </c>
      <c r="J108" t="e">
        <f t="shared" si="26"/>
        <v>#DIV/0!</v>
      </c>
      <c r="L108" t="e">
        <f t="shared" si="27"/>
        <v>#DIV/0!</v>
      </c>
      <c r="M108" t="e">
        <f t="shared" si="28"/>
        <v>#DIV/0!</v>
      </c>
      <c r="O108">
        <f t="shared" si="29"/>
        <v>7.066769158896669</v>
      </c>
      <c r="P108">
        <f t="shared" si="30"/>
        <v>15.236436151275491</v>
      </c>
      <c r="Q108">
        <f t="shared" si="46"/>
        <v>7.066769158896669</v>
      </c>
      <c r="R108">
        <f t="shared" si="46"/>
        <v>15.236436151275491</v>
      </c>
      <c r="S108">
        <f t="shared" si="31"/>
        <v>22.30320531017216</v>
      </c>
      <c r="T108">
        <f t="shared" si="32"/>
        <v>348.08105366873679</v>
      </c>
      <c r="U108">
        <f t="shared" si="33"/>
        <v>5.8013508944789463</v>
      </c>
      <c r="W108">
        <f t="shared" si="34"/>
        <v>21.345753779292878</v>
      </c>
      <c r="Y108">
        <f t="shared" si="35"/>
        <v>24.15139395219807</v>
      </c>
      <c r="Z108">
        <f t="shared" si="36"/>
        <v>24.15139395219807</v>
      </c>
      <c r="AA108">
        <f t="shared" si="37"/>
        <v>845.29878832693248</v>
      </c>
      <c r="AB108">
        <f t="shared" si="38"/>
        <v>2.220500509492794E-2</v>
      </c>
      <c r="AC108">
        <f t="shared" si="39"/>
        <v>45.034891715851018</v>
      </c>
      <c r="AD108">
        <f t="shared" si="40"/>
        <v>0.75058152859751692</v>
      </c>
    </row>
    <row r="109" spans="1:30">
      <c r="A109">
        <f t="shared" si="42"/>
        <v>0.51107325383304936</v>
      </c>
      <c r="B109">
        <f t="shared" si="43"/>
        <v>0.47244094488188976</v>
      </c>
      <c r="C109">
        <f t="shared" si="44"/>
        <v>0.37383177570093457</v>
      </c>
      <c r="E109">
        <f t="shared" si="45"/>
        <v>30</v>
      </c>
      <c r="F109">
        <v>30</v>
      </c>
      <c r="G109">
        <v>40</v>
      </c>
      <c r="I109">
        <f t="shared" si="25"/>
        <v>0</v>
      </c>
      <c r="J109" t="e">
        <f t="shared" si="26"/>
        <v>#DIV/0!</v>
      </c>
      <c r="L109" t="e">
        <f t="shared" si="27"/>
        <v>#DIV/0!</v>
      </c>
      <c r="M109" t="e">
        <f t="shared" si="28"/>
        <v>#DIV/0!</v>
      </c>
      <c r="O109">
        <f t="shared" si="29"/>
        <v>7.066769158896669</v>
      </c>
      <c r="P109">
        <f t="shared" si="30"/>
        <v>15.009698000922032</v>
      </c>
      <c r="Q109">
        <f t="shared" si="46"/>
        <v>7.066769158896669</v>
      </c>
      <c r="R109">
        <f t="shared" si="46"/>
        <v>15.009698000922032</v>
      </c>
      <c r="S109">
        <f t="shared" si="31"/>
        <v>22.076467159818701</v>
      </c>
      <c r="T109">
        <f t="shared" si="32"/>
        <v>406.84882043354531</v>
      </c>
      <c r="U109">
        <f t="shared" si="33"/>
        <v>6.7808136738924221</v>
      </c>
      <c r="W109">
        <f t="shared" si="34"/>
        <v>21.01861950705176</v>
      </c>
      <c r="Y109">
        <f t="shared" si="35"/>
        <v>24.893767496607989</v>
      </c>
      <c r="Z109">
        <f t="shared" si="36"/>
        <v>24.893767496607989</v>
      </c>
      <c r="AA109">
        <f t="shared" si="37"/>
        <v>746.81302489823963</v>
      </c>
      <c r="AB109">
        <f t="shared" si="38"/>
        <v>1.7049926675803483E-2</v>
      </c>
      <c r="AC109">
        <f t="shared" si="39"/>
        <v>58.651278625095593</v>
      </c>
      <c r="AD109">
        <f t="shared" si="40"/>
        <v>0.97752131041825985</v>
      </c>
    </row>
    <row r="110" spans="1:30">
      <c r="A110">
        <f t="shared" si="42"/>
        <v>0.42589437819420783</v>
      </c>
      <c r="B110">
        <f t="shared" si="43"/>
        <v>0.47244094488188976</v>
      </c>
      <c r="C110">
        <f t="shared" si="44"/>
        <v>0.42056074766355139</v>
      </c>
      <c r="E110">
        <f t="shared" si="45"/>
        <v>25</v>
      </c>
      <c r="F110">
        <v>30</v>
      </c>
      <c r="G110">
        <v>45</v>
      </c>
      <c r="I110">
        <f t="shared" si="25"/>
        <v>0</v>
      </c>
      <c r="J110" t="e">
        <f t="shared" si="26"/>
        <v>#DIV/0!</v>
      </c>
      <c r="L110" t="e">
        <f t="shared" si="27"/>
        <v>#DIV/0!</v>
      </c>
      <c r="M110" t="e">
        <f t="shared" si="28"/>
        <v>#DIV/0!</v>
      </c>
      <c r="O110">
        <f t="shared" si="29"/>
        <v>7.066769158896669</v>
      </c>
      <c r="P110">
        <f t="shared" si="30"/>
        <v>12.840777156141884</v>
      </c>
      <c r="Q110">
        <f t="shared" si="46"/>
        <v>7.066769158896669</v>
      </c>
      <c r="R110">
        <f t="shared" si="46"/>
        <v>12.840777156141884</v>
      </c>
      <c r="S110">
        <f t="shared" si="31"/>
        <v>19.907546315038552</v>
      </c>
      <c r="T110">
        <f t="shared" si="32"/>
        <v>497.04961723935389</v>
      </c>
      <c r="U110">
        <f t="shared" si="33"/>
        <v>8.2841602873225657</v>
      </c>
      <c r="W110">
        <f t="shared" si="34"/>
        <v>19.240829301324826</v>
      </c>
      <c r="Y110">
        <f t="shared" si="35"/>
        <v>25.664017641225023</v>
      </c>
      <c r="Z110">
        <f t="shared" si="36"/>
        <v>25.664017641225023</v>
      </c>
      <c r="AA110">
        <f t="shared" si="37"/>
        <v>641.60044103062557</v>
      </c>
      <c r="AB110">
        <f t="shared" si="38"/>
        <v>1.244296041997694E-2</v>
      </c>
      <c r="AC110">
        <f t="shared" si="39"/>
        <v>80.366726747319618</v>
      </c>
      <c r="AD110">
        <f t="shared" si="40"/>
        <v>1.3394454457886602</v>
      </c>
    </row>
    <row r="111" spans="1:30">
      <c r="A111">
        <f t="shared" si="42"/>
        <v>0.34071550255536626</v>
      </c>
      <c r="B111">
        <f t="shared" si="43"/>
        <v>0.47244094488188976</v>
      </c>
      <c r="C111">
        <f t="shared" si="44"/>
        <v>0.46728971962616822</v>
      </c>
      <c r="E111">
        <f t="shared" si="45"/>
        <v>20</v>
      </c>
      <c r="F111">
        <v>30</v>
      </c>
      <c r="G111">
        <v>50</v>
      </c>
      <c r="I111">
        <f t="shared" si="25"/>
        <v>0</v>
      </c>
      <c r="J111" t="e">
        <f t="shared" si="26"/>
        <v>#DIV/0!</v>
      </c>
      <c r="L111" t="e">
        <f t="shared" si="27"/>
        <v>#DIV/0!</v>
      </c>
      <c r="M111" t="e">
        <f t="shared" si="28"/>
        <v>#DIV/0!</v>
      </c>
      <c r="O111">
        <f t="shared" si="29"/>
        <v>7.066769158896669</v>
      </c>
      <c r="P111">
        <f t="shared" si="30"/>
        <v>9.9418521732791447</v>
      </c>
      <c r="Q111">
        <f t="shared" si="46"/>
        <v>7.066769158896669</v>
      </c>
      <c r="R111">
        <f t="shared" si="46"/>
        <v>9.9418521732791447</v>
      </c>
      <c r="S111">
        <f t="shared" si="31"/>
        <v>17.008621332175814</v>
      </c>
      <c r="T111">
        <f t="shared" si="32"/>
        <v>636.70522010939635</v>
      </c>
      <c r="U111">
        <f t="shared" si="33"/>
        <v>10.611753668489939</v>
      </c>
      <c r="W111">
        <f t="shared" si="34"/>
        <v>16.896511907100439</v>
      </c>
      <c r="Y111">
        <f t="shared" si="35"/>
        <v>34.531787659972217</v>
      </c>
      <c r="Z111">
        <f t="shared" si="36"/>
        <v>34.531787659972217</v>
      </c>
      <c r="AA111">
        <f t="shared" si="37"/>
        <v>690.63575319944437</v>
      </c>
      <c r="AB111">
        <f t="shared" si="38"/>
        <v>1.0612560445630127E-2</v>
      </c>
      <c r="AC111">
        <f t="shared" si="39"/>
        <v>94.227967428139763</v>
      </c>
      <c r="AD111">
        <f t="shared" si="40"/>
        <v>1.5704661238023294</v>
      </c>
    </row>
    <row r="112" spans="1:30">
      <c r="A112">
        <f t="shared" si="42"/>
        <v>0.25553662691652468</v>
      </c>
      <c r="B112">
        <f t="shared" si="43"/>
        <v>0.47244094488188976</v>
      </c>
      <c r="C112">
        <f t="shared" si="44"/>
        <v>0.51401869158878499</v>
      </c>
      <c r="E112">
        <f t="shared" si="45"/>
        <v>15</v>
      </c>
      <c r="F112">
        <v>30</v>
      </c>
      <c r="G112">
        <v>55</v>
      </c>
      <c r="I112">
        <f t="shared" si="25"/>
        <v>0</v>
      </c>
      <c r="J112" t="e">
        <f t="shared" si="26"/>
        <v>#DIV/0!</v>
      </c>
      <c r="L112" t="e">
        <f t="shared" si="27"/>
        <v>#DIV/0!</v>
      </c>
      <c r="M112" t="e">
        <f t="shared" si="28"/>
        <v>#DIV/0!</v>
      </c>
      <c r="O112">
        <f t="shared" si="29"/>
        <v>7.066769158896669</v>
      </c>
      <c r="P112">
        <f t="shared" si="30"/>
        <v>7.2598186320334319</v>
      </c>
      <c r="Q112">
        <f t="shared" si="46"/>
        <v>7.066769158896669</v>
      </c>
      <c r="R112">
        <f t="shared" si="46"/>
        <v>7.2598186320334319</v>
      </c>
      <c r="S112">
        <f t="shared" si="31"/>
        <v>14.326587790930102</v>
      </c>
      <c r="T112">
        <f t="shared" si="32"/>
        <v>868.85592627836468</v>
      </c>
      <c r="U112">
        <f t="shared" si="33"/>
        <v>14.480932104639411</v>
      </c>
      <c r="W112">
        <f t="shared" si="34"/>
        <v>14.590814023371808</v>
      </c>
      <c r="Y112">
        <f t="shared" si="35"/>
        <v>44.720709680157768</v>
      </c>
      <c r="Z112">
        <f t="shared" si="36"/>
        <v>44.720709680157768</v>
      </c>
      <c r="AA112">
        <f t="shared" si="37"/>
        <v>670.81064520236646</v>
      </c>
      <c r="AB112">
        <f t="shared" si="38"/>
        <v>7.7598387100909372E-3</v>
      </c>
      <c r="AC112">
        <f t="shared" si="39"/>
        <v>128.86865788841646</v>
      </c>
      <c r="AD112">
        <f t="shared" si="40"/>
        <v>2.1478109648069412</v>
      </c>
    </row>
    <row r="113" spans="1:30">
      <c r="A113">
        <f t="shared" si="42"/>
        <v>0.17035775127768313</v>
      </c>
      <c r="B113">
        <f t="shared" si="43"/>
        <v>0.47244094488188976</v>
      </c>
      <c r="C113">
        <f t="shared" si="44"/>
        <v>0.56074766355140182</v>
      </c>
      <c r="E113">
        <f t="shared" si="45"/>
        <v>10</v>
      </c>
      <c r="F113">
        <v>30</v>
      </c>
      <c r="G113">
        <v>60</v>
      </c>
      <c r="I113">
        <f t="shared" si="25"/>
        <v>0</v>
      </c>
      <c r="J113" t="e">
        <f t="shared" si="26"/>
        <v>#DIV/0!</v>
      </c>
      <c r="L113" t="e">
        <f t="shared" si="27"/>
        <v>#DIV/0!</v>
      </c>
      <c r="M113" t="e">
        <f t="shared" si="28"/>
        <v>#DIV/0!</v>
      </c>
      <c r="O113">
        <f t="shared" si="29"/>
        <v>7.066769158896669</v>
      </c>
      <c r="P113">
        <f t="shared" si="30"/>
        <v>5.2106578771365042</v>
      </c>
      <c r="Q113">
        <f t="shared" si="46"/>
        <v>7.066769158896669</v>
      </c>
      <c r="R113">
        <f t="shared" si="46"/>
        <v>5.2106578771365042</v>
      </c>
      <c r="S113">
        <f t="shared" si="31"/>
        <v>12.277427036033174</v>
      </c>
      <c r="T113">
        <f t="shared" si="32"/>
        <v>1327.0699546061157</v>
      </c>
      <c r="U113">
        <f t="shared" si="33"/>
        <v>22.117832576768595</v>
      </c>
      <c r="W113">
        <f t="shared" si="34"/>
        <v>12.616499027405645</v>
      </c>
      <c r="Y113">
        <f t="shared" si="35"/>
        <v>21.427797397378647</v>
      </c>
      <c r="Z113">
        <f t="shared" si="36"/>
        <v>21.427797397378647</v>
      </c>
      <c r="AA113">
        <f t="shared" si="37"/>
        <v>214.27797397378646</v>
      </c>
      <c r="AB113">
        <f t="shared" si="38"/>
        <v>2.1092481474750766E-3</v>
      </c>
      <c r="AC113">
        <f t="shared" si="39"/>
        <v>474.10258541512655</v>
      </c>
      <c r="AD113">
        <f t="shared" si="40"/>
        <v>7.901709756918776</v>
      </c>
    </row>
    <row r="114" spans="1:30">
      <c r="A114">
        <f t="shared" si="42"/>
        <v>8.5178875638841564E-2</v>
      </c>
      <c r="B114">
        <f t="shared" si="43"/>
        <v>0.47244094488188976</v>
      </c>
      <c r="C114">
        <f t="shared" si="44"/>
        <v>0.60747663551401865</v>
      </c>
      <c r="E114">
        <f t="shared" si="45"/>
        <v>5</v>
      </c>
      <c r="F114">
        <v>30</v>
      </c>
      <c r="G114">
        <v>65</v>
      </c>
      <c r="I114">
        <f t="shared" si="25"/>
        <v>0</v>
      </c>
      <c r="J114" t="e">
        <f t="shared" si="26"/>
        <v>#DIV/0!</v>
      </c>
      <c r="L114" t="e">
        <f t="shared" si="27"/>
        <v>#DIV/0!</v>
      </c>
      <c r="M114" t="e">
        <f t="shared" si="28"/>
        <v>#DIV/0!</v>
      </c>
      <c r="O114">
        <f t="shared" si="29"/>
        <v>7.066769158896669</v>
      </c>
      <c r="P114">
        <f t="shared" si="30"/>
        <v>3.8308355202870423</v>
      </c>
      <c r="Q114">
        <f t="shared" si="46"/>
        <v>7.066769158896669</v>
      </c>
      <c r="R114">
        <f t="shared" si="46"/>
        <v>3.8308355202870423</v>
      </c>
      <c r="S114">
        <f t="shared" si="31"/>
        <v>10.897604679183711</v>
      </c>
      <c r="T114">
        <f t="shared" si="32"/>
        <v>2687.1635402954453</v>
      </c>
      <c r="U114">
        <f t="shared" si="33"/>
        <v>44.786059004924091</v>
      </c>
      <c r="W114">
        <f t="shared" si="34"/>
        <v>11.054824924904018</v>
      </c>
      <c r="Y114">
        <f t="shared" si="35"/>
        <v>12.306681154251407</v>
      </c>
      <c r="Z114">
        <f t="shared" si="36"/>
        <v>12.306681154251407</v>
      </c>
      <c r="AA114">
        <f t="shared" si="37"/>
        <v>61.533405771257037</v>
      </c>
      <c r="AB114">
        <f t="shared" si="38"/>
        <v>5.4205840862837928E-4</v>
      </c>
      <c r="AC114">
        <f t="shared" si="39"/>
        <v>1844.8196432011687</v>
      </c>
      <c r="AD114">
        <f t="shared" si="40"/>
        <v>30.746994053352811</v>
      </c>
    </row>
    <row r="115" spans="1:30">
      <c r="A115">
        <f t="shared" si="42"/>
        <v>0.93696763202725719</v>
      </c>
      <c r="B115">
        <f t="shared" si="43"/>
        <v>0.62992125984251968</v>
      </c>
      <c r="C115">
        <f t="shared" si="44"/>
        <v>4.6728971962616821E-2</v>
      </c>
      <c r="E115">
        <f t="shared" si="45"/>
        <v>55</v>
      </c>
      <c r="F115">
        <v>40</v>
      </c>
      <c r="G115">
        <v>5</v>
      </c>
      <c r="I115">
        <f t="shared" si="25"/>
        <v>0</v>
      </c>
      <c r="J115" t="e">
        <f t="shared" si="26"/>
        <v>#DIV/0!</v>
      </c>
      <c r="L115" t="e">
        <f t="shared" si="27"/>
        <v>#DIV/0!</v>
      </c>
      <c r="M115" t="e">
        <f t="shared" si="28"/>
        <v>#DIV/0!</v>
      </c>
      <c r="O115">
        <f t="shared" si="29"/>
        <v>5.1574179184327438</v>
      </c>
      <c r="P115">
        <f t="shared" si="30"/>
        <v>8.5398789433318037E-2</v>
      </c>
      <c r="Q115">
        <f t="shared" si="46"/>
        <v>5.1574179184327438</v>
      </c>
      <c r="R115">
        <f t="shared" si="46"/>
        <v>8.5398789433318037E-2</v>
      </c>
      <c r="S115">
        <f t="shared" si="31"/>
        <v>5.2428167078660621</v>
      </c>
      <c r="T115">
        <f t="shared" si="32"/>
        <v>257.4133792533155</v>
      </c>
      <c r="U115">
        <f t="shared" si="33"/>
        <v>4.290222987555258</v>
      </c>
      <c r="W115">
        <f t="shared" si="34"/>
        <v>5.8203591930121554</v>
      </c>
      <c r="Y115">
        <f t="shared" si="35"/>
        <v>7.2471999478529714</v>
      </c>
      <c r="Z115">
        <f t="shared" si="36"/>
        <v>5.8203591930121554</v>
      </c>
      <c r="AA115">
        <f t="shared" si="37"/>
        <v>320.11975561566857</v>
      </c>
      <c r="AB115">
        <f t="shared" si="38"/>
        <v>1.5507776214001187E-2</v>
      </c>
      <c r="AC115">
        <f t="shared" si="39"/>
        <v>64.48377808658023</v>
      </c>
      <c r="AD115">
        <f t="shared" si="40"/>
        <v>1.0747296347763371</v>
      </c>
    </row>
    <row r="116" spans="1:30">
      <c r="A116">
        <f t="shared" si="42"/>
        <v>1.0221465076660987</v>
      </c>
      <c r="B116">
        <f t="shared" si="43"/>
        <v>0.47244094488188976</v>
      </c>
      <c r="C116">
        <f t="shared" si="44"/>
        <v>9.3457943925233641E-2</v>
      </c>
      <c r="E116">
        <f t="shared" si="45"/>
        <v>60</v>
      </c>
      <c r="F116">
        <v>30</v>
      </c>
      <c r="G116">
        <v>10</v>
      </c>
      <c r="I116">
        <f t="shared" si="25"/>
        <v>0</v>
      </c>
      <c r="J116" t="e">
        <f t="shared" si="26"/>
        <v>#DIV/0!</v>
      </c>
      <c r="L116" t="e">
        <f t="shared" si="27"/>
        <v>#DIV/0!</v>
      </c>
      <c r="M116" t="e">
        <f t="shared" si="28"/>
        <v>#DIV/0!</v>
      </c>
      <c r="O116">
        <f t="shared" si="29"/>
        <v>7.066769158896669</v>
      </c>
      <c r="P116">
        <f t="shared" si="30"/>
        <v>0.46665738314897487</v>
      </c>
      <c r="Q116">
        <f t="shared" si="46"/>
        <v>7.066769158896669</v>
      </c>
      <c r="R116">
        <f t="shared" si="46"/>
        <v>0.46665738314897487</v>
      </c>
      <c r="S116">
        <f t="shared" si="31"/>
        <v>7.5334265420456443</v>
      </c>
      <c r="T116">
        <f t="shared" si="32"/>
        <v>230.93594365863055</v>
      </c>
      <c r="U116">
        <f t="shared" si="33"/>
        <v>3.8489323943105092</v>
      </c>
      <c r="W116">
        <f t="shared" si="34"/>
        <v>7.1632812943397788</v>
      </c>
      <c r="Y116">
        <f t="shared" si="35"/>
        <v>8.4524109407068977</v>
      </c>
      <c r="Z116">
        <f t="shared" si="36"/>
        <v>7.1632812943397788</v>
      </c>
      <c r="AA116">
        <f t="shared" si="37"/>
        <v>429.79687766038671</v>
      </c>
      <c r="AB116">
        <f t="shared" si="38"/>
        <v>2.1334102456122953E-2</v>
      </c>
      <c r="AC116">
        <f t="shared" si="39"/>
        <v>46.873310093858528</v>
      </c>
      <c r="AD116">
        <f t="shared" si="40"/>
        <v>0.78122183489764219</v>
      </c>
    </row>
    <row r="117" spans="1:30">
      <c r="A117">
        <f t="shared" si="42"/>
        <v>0.93696763202725719</v>
      </c>
      <c r="B117">
        <f t="shared" si="43"/>
        <v>0.47244094488188976</v>
      </c>
      <c r="C117">
        <f t="shared" si="44"/>
        <v>0.14018691588785046</v>
      </c>
      <c r="E117">
        <f t="shared" si="45"/>
        <v>55</v>
      </c>
      <c r="F117">
        <v>30</v>
      </c>
      <c r="G117">
        <v>15</v>
      </c>
      <c r="I117">
        <f t="shared" si="25"/>
        <v>0</v>
      </c>
      <c r="J117" t="e">
        <f t="shared" si="26"/>
        <v>#DIV/0!</v>
      </c>
      <c r="L117" t="e">
        <f t="shared" si="27"/>
        <v>#DIV/0!</v>
      </c>
      <c r="M117" t="e">
        <f t="shared" si="28"/>
        <v>#DIV/0!</v>
      </c>
      <c r="O117">
        <f t="shared" si="29"/>
        <v>7.066769158896669</v>
      </c>
      <c r="P117">
        <f t="shared" si="30"/>
        <v>1.7287027479173662</v>
      </c>
      <c r="Q117">
        <f t="shared" si="46"/>
        <v>7.066769158896669</v>
      </c>
      <c r="R117">
        <f t="shared" si="46"/>
        <v>1.7287027479173662</v>
      </c>
      <c r="S117">
        <f t="shared" si="31"/>
        <v>8.7954719068140346</v>
      </c>
      <c r="T117">
        <f t="shared" si="32"/>
        <v>249.00768953061868</v>
      </c>
      <c r="U117">
        <f t="shared" si="33"/>
        <v>4.1501281588436445</v>
      </c>
      <c r="W117">
        <f t="shared" si="34"/>
        <v>8.1765802419550191</v>
      </c>
      <c r="Y117">
        <f t="shared" si="35"/>
        <v>9.6034209967958351</v>
      </c>
      <c r="Z117">
        <f t="shared" si="36"/>
        <v>8.1765802419550191</v>
      </c>
      <c r="AA117">
        <f t="shared" si="37"/>
        <v>449.71191330752606</v>
      </c>
      <c r="AB117">
        <f t="shared" si="38"/>
        <v>2.0291379350277805E-2</v>
      </c>
      <c r="AC117">
        <f t="shared" si="39"/>
        <v>49.282011968610171</v>
      </c>
      <c r="AD117">
        <f t="shared" si="40"/>
        <v>0.82136686614350285</v>
      </c>
    </row>
    <row r="118" spans="1:30">
      <c r="A118">
        <f t="shared" si="42"/>
        <v>0.85178875638841567</v>
      </c>
      <c r="B118">
        <f t="shared" si="43"/>
        <v>0.47244094488188976</v>
      </c>
      <c r="C118">
        <f t="shared" si="44"/>
        <v>0.18691588785046728</v>
      </c>
      <c r="E118">
        <f t="shared" si="45"/>
        <v>50</v>
      </c>
      <c r="F118">
        <v>30</v>
      </c>
      <c r="G118">
        <v>20</v>
      </c>
      <c r="I118">
        <f t="shared" si="25"/>
        <v>0</v>
      </c>
      <c r="J118" t="e">
        <f t="shared" si="26"/>
        <v>#DIV/0!</v>
      </c>
      <c r="L118" t="e">
        <f t="shared" si="27"/>
        <v>#DIV/0!</v>
      </c>
      <c r="M118" t="e">
        <f t="shared" si="28"/>
        <v>#DIV/0!</v>
      </c>
      <c r="O118">
        <f t="shared" si="29"/>
        <v>7.066769158896669</v>
      </c>
      <c r="P118">
        <f t="shared" si="30"/>
        <v>4.5242239855896553</v>
      </c>
      <c r="Q118">
        <f t="shared" si="46"/>
        <v>7.066769158896669</v>
      </c>
      <c r="R118">
        <f t="shared" si="46"/>
        <v>4.5242239855896553</v>
      </c>
      <c r="S118">
        <f t="shared" si="31"/>
        <v>11.590993144486324</v>
      </c>
      <c r="T118">
        <f t="shared" si="32"/>
        <v>267.04664202975067</v>
      </c>
      <c r="U118">
        <f t="shared" si="33"/>
        <v>4.4507773671625115</v>
      </c>
      <c r="W118">
        <f t="shared" si="34"/>
        <v>11.084758633980739</v>
      </c>
      <c r="Y118">
        <f t="shared" si="35"/>
        <v>12.692952813001829</v>
      </c>
      <c r="Z118">
        <f t="shared" si="36"/>
        <v>11.084758633980739</v>
      </c>
      <c r="AA118">
        <f t="shared" si="37"/>
        <v>554.23793169903695</v>
      </c>
      <c r="AB118">
        <f t="shared" si="38"/>
        <v>2.1954293010034792E-2</v>
      </c>
      <c r="AC118">
        <f t="shared" si="39"/>
        <v>45.549177991881749</v>
      </c>
      <c r="AD118">
        <f t="shared" si="40"/>
        <v>0.75915296653136244</v>
      </c>
    </row>
    <row r="119" spans="1:30">
      <c r="A119">
        <f t="shared" si="42"/>
        <v>0.76660988074957404</v>
      </c>
      <c r="B119">
        <f t="shared" si="43"/>
        <v>0.47244094488188976</v>
      </c>
      <c r="C119">
        <f t="shared" si="44"/>
        <v>0.23364485981308411</v>
      </c>
      <c r="E119">
        <f t="shared" si="45"/>
        <v>45</v>
      </c>
      <c r="F119">
        <v>30</v>
      </c>
      <c r="G119">
        <v>25</v>
      </c>
      <c r="I119">
        <f t="shared" si="25"/>
        <v>0</v>
      </c>
      <c r="J119" t="e">
        <f t="shared" si="26"/>
        <v>#DIV/0!</v>
      </c>
      <c r="L119" t="e">
        <f t="shared" si="27"/>
        <v>#DIV/0!</v>
      </c>
      <c r="M119" t="e">
        <f t="shared" si="28"/>
        <v>#DIV/0!</v>
      </c>
      <c r="O119">
        <f t="shared" si="29"/>
        <v>7.066769158896669</v>
      </c>
      <c r="P119">
        <f t="shared" si="30"/>
        <v>8.7175672905445776</v>
      </c>
      <c r="Q119">
        <f t="shared" si="46"/>
        <v>7.066769158896669</v>
      </c>
      <c r="R119">
        <f t="shared" si="46"/>
        <v>8.7175672905445776</v>
      </c>
      <c r="S119">
        <f t="shared" si="31"/>
        <v>15.784336449441247</v>
      </c>
      <c r="T119">
        <f t="shared" si="32"/>
        <v>285.97228369978626</v>
      </c>
      <c r="U119">
        <f t="shared" si="33"/>
        <v>4.7662047283297708</v>
      </c>
      <c r="W119">
        <f t="shared" si="34"/>
        <v>15.501232389648408</v>
      </c>
      <c r="Y119">
        <f t="shared" si="35"/>
        <v>17.359069988775936</v>
      </c>
      <c r="Z119">
        <f t="shared" si="36"/>
        <v>15.501232389648408</v>
      </c>
      <c r="AA119">
        <f t="shared" si="37"/>
        <v>697.55545753417834</v>
      </c>
      <c r="AB119">
        <f t="shared" si="38"/>
        <v>2.4087245361770485E-2</v>
      </c>
      <c r="AC119">
        <f t="shared" si="39"/>
        <v>41.515747649049437</v>
      </c>
      <c r="AD119">
        <f t="shared" si="40"/>
        <v>0.69192912748415725</v>
      </c>
    </row>
    <row r="120" spans="1:30">
      <c r="A120">
        <f t="shared" si="42"/>
        <v>0.68143100511073251</v>
      </c>
      <c r="B120">
        <f t="shared" si="43"/>
        <v>0.47244094488188976</v>
      </c>
      <c r="C120">
        <f t="shared" si="44"/>
        <v>0.28037383177570091</v>
      </c>
      <c r="E120">
        <f t="shared" si="45"/>
        <v>40</v>
      </c>
      <c r="F120">
        <v>30</v>
      </c>
      <c r="G120">
        <v>30</v>
      </c>
      <c r="I120">
        <f t="shared" si="25"/>
        <v>0</v>
      </c>
      <c r="J120" t="e">
        <f t="shared" si="26"/>
        <v>#DIV/0!</v>
      </c>
      <c r="L120" t="e">
        <f t="shared" si="27"/>
        <v>#DIV/0!</v>
      </c>
      <c r="M120" t="e">
        <f t="shared" si="28"/>
        <v>#DIV/0!</v>
      </c>
      <c r="O120">
        <f t="shared" si="29"/>
        <v>7.066769158896669</v>
      </c>
      <c r="P120">
        <f t="shared" si="30"/>
        <v>12.888423386618358</v>
      </c>
      <c r="Q120">
        <f t="shared" si="46"/>
        <v>7.066769158896669</v>
      </c>
      <c r="R120">
        <f t="shared" si="46"/>
        <v>12.888423386618358</v>
      </c>
      <c r="S120">
        <f t="shared" si="31"/>
        <v>19.955192545515025</v>
      </c>
      <c r="T120">
        <f t="shared" si="32"/>
        <v>310.53261813460978</v>
      </c>
      <c r="U120">
        <f t="shared" si="33"/>
        <v>5.1755436355768296</v>
      </c>
      <c r="W120">
        <f t="shared" si="34"/>
        <v>19.453812938394663</v>
      </c>
      <c r="Y120">
        <f t="shared" si="35"/>
        <v>21.676713406825055</v>
      </c>
      <c r="Z120">
        <f t="shared" si="36"/>
        <v>19.453812938394663</v>
      </c>
      <c r="AA120">
        <f t="shared" si="37"/>
        <v>778.1525175357865</v>
      </c>
      <c r="AB120">
        <f t="shared" si="38"/>
        <v>2.357456422914863E-2</v>
      </c>
      <c r="AC120">
        <f t="shared" si="39"/>
        <v>42.418599566882172</v>
      </c>
      <c r="AD120">
        <f t="shared" si="40"/>
        <v>0.70697665944803623</v>
      </c>
    </row>
    <row r="121" spans="1:30">
      <c r="A121">
        <f t="shared" si="42"/>
        <v>0.59625212947189099</v>
      </c>
      <c r="B121">
        <f t="shared" si="43"/>
        <v>0.47244094488188976</v>
      </c>
      <c r="C121">
        <f t="shared" si="44"/>
        <v>0.32710280373831774</v>
      </c>
      <c r="E121">
        <f t="shared" si="45"/>
        <v>35</v>
      </c>
      <c r="F121">
        <v>30</v>
      </c>
      <c r="G121">
        <v>35</v>
      </c>
      <c r="I121">
        <f t="shared" si="25"/>
        <v>0</v>
      </c>
      <c r="J121" t="e">
        <f t="shared" si="26"/>
        <v>#DIV/0!</v>
      </c>
      <c r="L121" t="e">
        <f t="shared" si="27"/>
        <v>#DIV/0!</v>
      </c>
      <c r="M121" t="e">
        <f t="shared" si="28"/>
        <v>#DIV/0!</v>
      </c>
      <c r="O121">
        <f t="shared" si="29"/>
        <v>7.066769158896669</v>
      </c>
      <c r="P121">
        <f t="shared" si="30"/>
        <v>15.236436151275491</v>
      </c>
      <c r="Q121">
        <f t="shared" si="46"/>
        <v>7.066769158896669</v>
      </c>
      <c r="R121">
        <f t="shared" si="46"/>
        <v>15.236436151275491</v>
      </c>
      <c r="S121">
        <f t="shared" si="31"/>
        <v>22.30320531017216</v>
      </c>
      <c r="T121">
        <f t="shared" si="32"/>
        <v>348.08105366873679</v>
      </c>
      <c r="U121">
        <f t="shared" si="33"/>
        <v>5.8013508944789463</v>
      </c>
      <c r="W121">
        <f t="shared" si="34"/>
        <v>21.345753779292878</v>
      </c>
      <c r="Y121">
        <f t="shared" si="35"/>
        <v>24.15139395219807</v>
      </c>
      <c r="Z121">
        <f t="shared" si="36"/>
        <v>24.15139395219807</v>
      </c>
      <c r="AA121">
        <f t="shared" si="37"/>
        <v>845.29878832693248</v>
      </c>
      <c r="AB121">
        <f t="shared" si="38"/>
        <v>2.220500509492794E-2</v>
      </c>
      <c r="AC121">
        <f t="shared" si="39"/>
        <v>45.034891715851018</v>
      </c>
      <c r="AD121">
        <f t="shared" si="40"/>
        <v>0.75058152859751692</v>
      </c>
    </row>
    <row r="122" spans="1:30">
      <c r="A122">
        <f t="shared" si="42"/>
        <v>0.51107325383304936</v>
      </c>
      <c r="B122">
        <f t="shared" si="43"/>
        <v>0.47244094488188976</v>
      </c>
      <c r="C122">
        <f t="shared" si="44"/>
        <v>0.37383177570093457</v>
      </c>
      <c r="E122">
        <f t="shared" si="45"/>
        <v>30</v>
      </c>
      <c r="F122">
        <v>30</v>
      </c>
      <c r="G122">
        <v>40</v>
      </c>
      <c r="I122">
        <f t="shared" si="25"/>
        <v>0</v>
      </c>
      <c r="J122" t="e">
        <f t="shared" si="26"/>
        <v>#DIV/0!</v>
      </c>
      <c r="L122" t="e">
        <f t="shared" si="27"/>
        <v>#DIV/0!</v>
      </c>
      <c r="M122" t="e">
        <f t="shared" si="28"/>
        <v>#DIV/0!</v>
      </c>
      <c r="O122">
        <f t="shared" si="29"/>
        <v>7.066769158896669</v>
      </c>
      <c r="P122">
        <f t="shared" si="30"/>
        <v>15.009698000922032</v>
      </c>
      <c r="Q122">
        <f t="shared" si="46"/>
        <v>7.066769158896669</v>
      </c>
      <c r="R122">
        <f t="shared" si="46"/>
        <v>15.009698000922032</v>
      </c>
      <c r="S122">
        <f t="shared" si="31"/>
        <v>22.076467159818701</v>
      </c>
      <c r="T122">
        <f t="shared" si="32"/>
        <v>406.84882043354531</v>
      </c>
      <c r="U122">
        <f t="shared" si="33"/>
        <v>6.7808136738924221</v>
      </c>
      <c r="W122">
        <f t="shared" si="34"/>
        <v>21.01861950705176</v>
      </c>
      <c r="Y122">
        <f t="shared" si="35"/>
        <v>24.893767496607989</v>
      </c>
      <c r="Z122">
        <f t="shared" si="36"/>
        <v>24.893767496607989</v>
      </c>
      <c r="AA122">
        <f t="shared" si="37"/>
        <v>746.81302489823963</v>
      </c>
      <c r="AB122">
        <f t="shared" si="38"/>
        <v>1.7049926675803483E-2</v>
      </c>
      <c r="AC122">
        <f t="shared" si="39"/>
        <v>58.651278625095593</v>
      </c>
      <c r="AD122">
        <f t="shared" si="40"/>
        <v>0.97752131041825985</v>
      </c>
    </row>
    <row r="123" spans="1:30">
      <c r="A123">
        <f t="shared" si="42"/>
        <v>0.42589437819420783</v>
      </c>
      <c r="B123">
        <f t="shared" si="43"/>
        <v>0.47244094488188976</v>
      </c>
      <c r="C123">
        <f t="shared" si="44"/>
        <v>0.42056074766355139</v>
      </c>
      <c r="E123">
        <f t="shared" si="45"/>
        <v>25</v>
      </c>
      <c r="F123">
        <v>30</v>
      </c>
      <c r="G123">
        <v>45</v>
      </c>
      <c r="I123">
        <f t="shared" si="25"/>
        <v>0</v>
      </c>
      <c r="J123" t="e">
        <f t="shared" si="26"/>
        <v>#DIV/0!</v>
      </c>
      <c r="L123" t="e">
        <f t="shared" si="27"/>
        <v>#DIV/0!</v>
      </c>
      <c r="M123" t="e">
        <f t="shared" si="28"/>
        <v>#DIV/0!</v>
      </c>
      <c r="O123">
        <f t="shared" si="29"/>
        <v>7.066769158896669</v>
      </c>
      <c r="P123">
        <f t="shared" si="30"/>
        <v>12.840777156141884</v>
      </c>
      <c r="Q123">
        <f t="shared" si="46"/>
        <v>7.066769158896669</v>
      </c>
      <c r="R123">
        <f t="shared" si="46"/>
        <v>12.840777156141884</v>
      </c>
      <c r="S123">
        <f t="shared" si="31"/>
        <v>19.907546315038552</v>
      </c>
      <c r="T123">
        <f t="shared" si="32"/>
        <v>497.04961723935389</v>
      </c>
      <c r="U123">
        <f t="shared" si="33"/>
        <v>8.2841602873225657</v>
      </c>
      <c r="W123">
        <f t="shared" si="34"/>
        <v>19.240829301324826</v>
      </c>
      <c r="Y123">
        <f t="shared" si="35"/>
        <v>25.664017641225023</v>
      </c>
      <c r="Z123">
        <f t="shared" si="36"/>
        <v>25.664017641225023</v>
      </c>
      <c r="AA123">
        <f t="shared" si="37"/>
        <v>641.60044103062557</v>
      </c>
      <c r="AB123">
        <f t="shared" si="38"/>
        <v>1.244296041997694E-2</v>
      </c>
      <c r="AC123">
        <f t="shared" si="39"/>
        <v>80.366726747319618</v>
      </c>
      <c r="AD123">
        <f t="shared" si="40"/>
        <v>1.3394454457886602</v>
      </c>
    </row>
    <row r="124" spans="1:30">
      <c r="A124">
        <f t="shared" si="42"/>
        <v>0.34071550255536626</v>
      </c>
      <c r="B124">
        <f t="shared" si="43"/>
        <v>0.47244094488188976</v>
      </c>
      <c r="C124">
        <f t="shared" si="44"/>
        <v>0.46728971962616822</v>
      </c>
      <c r="E124">
        <f t="shared" si="45"/>
        <v>20</v>
      </c>
      <c r="F124">
        <v>30</v>
      </c>
      <c r="G124">
        <v>50</v>
      </c>
      <c r="I124">
        <f t="shared" si="25"/>
        <v>0</v>
      </c>
      <c r="J124" t="e">
        <f t="shared" si="26"/>
        <v>#DIV/0!</v>
      </c>
      <c r="L124" t="e">
        <f t="shared" si="27"/>
        <v>#DIV/0!</v>
      </c>
      <c r="M124" t="e">
        <f t="shared" si="28"/>
        <v>#DIV/0!</v>
      </c>
      <c r="O124">
        <f t="shared" si="29"/>
        <v>7.066769158896669</v>
      </c>
      <c r="P124">
        <f t="shared" si="30"/>
        <v>9.9418521732791447</v>
      </c>
      <c r="Q124">
        <f t="shared" si="46"/>
        <v>7.066769158896669</v>
      </c>
      <c r="R124">
        <f t="shared" si="46"/>
        <v>9.9418521732791447</v>
      </c>
      <c r="S124">
        <f t="shared" si="31"/>
        <v>17.008621332175814</v>
      </c>
      <c r="T124">
        <f t="shared" si="32"/>
        <v>636.70522010939635</v>
      </c>
      <c r="U124">
        <f t="shared" si="33"/>
        <v>10.611753668489939</v>
      </c>
      <c r="W124">
        <f t="shared" si="34"/>
        <v>16.896511907100439</v>
      </c>
      <c r="Y124">
        <f t="shared" si="35"/>
        <v>34.531787659972217</v>
      </c>
      <c r="Z124">
        <f t="shared" si="36"/>
        <v>34.531787659972217</v>
      </c>
      <c r="AA124">
        <f t="shared" si="37"/>
        <v>690.63575319944437</v>
      </c>
      <c r="AB124">
        <f t="shared" si="38"/>
        <v>1.0612560445630127E-2</v>
      </c>
      <c r="AC124">
        <f t="shared" si="39"/>
        <v>94.227967428139763</v>
      </c>
      <c r="AD124">
        <f t="shared" si="40"/>
        <v>1.5704661238023294</v>
      </c>
    </row>
    <row r="125" spans="1:30">
      <c r="A125">
        <f t="shared" si="42"/>
        <v>0.25553662691652468</v>
      </c>
      <c r="B125">
        <f t="shared" si="43"/>
        <v>0.47244094488188976</v>
      </c>
      <c r="C125">
        <f t="shared" si="44"/>
        <v>0.51401869158878499</v>
      </c>
      <c r="E125">
        <f t="shared" si="45"/>
        <v>15</v>
      </c>
      <c r="F125">
        <v>30</v>
      </c>
      <c r="G125">
        <v>55</v>
      </c>
      <c r="I125">
        <f t="shared" si="25"/>
        <v>0</v>
      </c>
      <c r="J125" t="e">
        <f t="shared" si="26"/>
        <v>#DIV/0!</v>
      </c>
      <c r="L125" t="e">
        <f t="shared" si="27"/>
        <v>#DIV/0!</v>
      </c>
      <c r="M125" t="e">
        <f t="shared" si="28"/>
        <v>#DIV/0!</v>
      </c>
      <c r="O125">
        <f t="shared" si="29"/>
        <v>7.066769158896669</v>
      </c>
      <c r="P125">
        <f t="shared" si="30"/>
        <v>7.2598186320334319</v>
      </c>
      <c r="Q125">
        <f t="shared" si="46"/>
        <v>7.066769158896669</v>
      </c>
      <c r="R125">
        <f t="shared" si="46"/>
        <v>7.2598186320334319</v>
      </c>
      <c r="S125">
        <f t="shared" si="31"/>
        <v>14.326587790930102</v>
      </c>
      <c r="T125">
        <f t="shared" si="32"/>
        <v>868.85592627836468</v>
      </c>
      <c r="U125">
        <f t="shared" si="33"/>
        <v>14.480932104639411</v>
      </c>
      <c r="W125">
        <f t="shared" si="34"/>
        <v>14.590814023371808</v>
      </c>
      <c r="Y125">
        <f t="shared" si="35"/>
        <v>44.720709680157768</v>
      </c>
      <c r="Z125">
        <f t="shared" si="36"/>
        <v>44.720709680157768</v>
      </c>
      <c r="AA125">
        <f t="shared" si="37"/>
        <v>670.81064520236646</v>
      </c>
      <c r="AB125">
        <f t="shared" si="38"/>
        <v>7.7598387100909372E-3</v>
      </c>
      <c r="AC125">
        <f t="shared" si="39"/>
        <v>128.86865788841646</v>
      </c>
      <c r="AD125">
        <f t="shared" si="40"/>
        <v>2.1478109648069412</v>
      </c>
    </row>
    <row r="126" spans="1:30">
      <c r="A126">
        <f t="shared" si="42"/>
        <v>0.17035775127768313</v>
      </c>
      <c r="B126">
        <f t="shared" si="43"/>
        <v>0.47244094488188976</v>
      </c>
      <c r="C126">
        <f t="shared" si="44"/>
        <v>0.56074766355140182</v>
      </c>
      <c r="E126">
        <f t="shared" si="45"/>
        <v>10</v>
      </c>
      <c r="F126">
        <v>30</v>
      </c>
      <c r="G126">
        <v>60</v>
      </c>
      <c r="I126">
        <f t="shared" si="25"/>
        <v>0</v>
      </c>
      <c r="J126" t="e">
        <f t="shared" si="26"/>
        <v>#DIV/0!</v>
      </c>
      <c r="L126" t="e">
        <f t="shared" si="27"/>
        <v>#DIV/0!</v>
      </c>
      <c r="M126" t="e">
        <f t="shared" si="28"/>
        <v>#DIV/0!</v>
      </c>
      <c r="O126">
        <f t="shared" si="29"/>
        <v>7.066769158896669</v>
      </c>
      <c r="P126">
        <f t="shared" si="30"/>
        <v>5.2106578771365042</v>
      </c>
      <c r="Q126">
        <f t="shared" si="46"/>
        <v>7.066769158896669</v>
      </c>
      <c r="R126">
        <f t="shared" si="46"/>
        <v>5.2106578771365042</v>
      </c>
      <c r="S126">
        <f t="shared" si="31"/>
        <v>12.277427036033174</v>
      </c>
      <c r="T126">
        <f t="shared" si="32"/>
        <v>1327.0699546061157</v>
      </c>
      <c r="U126">
        <f t="shared" si="33"/>
        <v>22.117832576768595</v>
      </c>
      <c r="W126">
        <f t="shared" si="34"/>
        <v>12.616499027405645</v>
      </c>
      <c r="Y126">
        <f t="shared" si="35"/>
        <v>21.427797397378647</v>
      </c>
      <c r="Z126">
        <f t="shared" si="36"/>
        <v>21.427797397378647</v>
      </c>
      <c r="AA126">
        <f t="shared" si="37"/>
        <v>214.27797397378646</v>
      </c>
      <c r="AB126">
        <f t="shared" si="38"/>
        <v>2.1092481474750766E-3</v>
      </c>
      <c r="AC126">
        <f t="shared" si="39"/>
        <v>474.10258541512655</v>
      </c>
      <c r="AD126">
        <f t="shared" si="40"/>
        <v>7.901709756918776</v>
      </c>
    </row>
    <row r="127" spans="1:30">
      <c r="A127">
        <f t="shared" si="42"/>
        <v>8.5178875638841564E-2</v>
      </c>
      <c r="B127">
        <f t="shared" si="43"/>
        <v>0.47244094488188976</v>
      </c>
      <c r="C127">
        <f t="shared" si="44"/>
        <v>0.60747663551401865</v>
      </c>
      <c r="E127">
        <f t="shared" si="45"/>
        <v>5</v>
      </c>
      <c r="F127">
        <v>30</v>
      </c>
      <c r="G127">
        <v>65</v>
      </c>
      <c r="I127">
        <f t="shared" si="25"/>
        <v>0</v>
      </c>
      <c r="J127" t="e">
        <f t="shared" si="26"/>
        <v>#DIV/0!</v>
      </c>
      <c r="L127" t="e">
        <f t="shared" si="27"/>
        <v>#DIV/0!</v>
      </c>
      <c r="M127" t="e">
        <f t="shared" si="28"/>
        <v>#DIV/0!</v>
      </c>
      <c r="O127">
        <f t="shared" si="29"/>
        <v>7.066769158896669</v>
      </c>
      <c r="P127">
        <f t="shared" si="30"/>
        <v>3.8308355202870423</v>
      </c>
      <c r="Q127">
        <f t="shared" si="46"/>
        <v>7.066769158896669</v>
      </c>
      <c r="R127">
        <f t="shared" si="46"/>
        <v>3.8308355202870423</v>
      </c>
      <c r="S127">
        <f t="shared" si="31"/>
        <v>10.897604679183711</v>
      </c>
      <c r="T127">
        <f t="shared" si="32"/>
        <v>2687.1635402954453</v>
      </c>
      <c r="U127">
        <f t="shared" si="33"/>
        <v>44.786059004924091</v>
      </c>
      <c r="W127">
        <f t="shared" si="34"/>
        <v>11.054824924904018</v>
      </c>
      <c r="Y127">
        <f t="shared" si="35"/>
        <v>12.306681154251407</v>
      </c>
      <c r="Z127">
        <f t="shared" si="36"/>
        <v>12.306681154251407</v>
      </c>
      <c r="AA127">
        <f t="shared" si="37"/>
        <v>61.533405771257037</v>
      </c>
      <c r="AB127">
        <f t="shared" si="38"/>
        <v>5.4205840862837928E-4</v>
      </c>
      <c r="AC127">
        <f t="shared" si="39"/>
        <v>1844.8196432011687</v>
      </c>
      <c r="AD127">
        <f t="shared" si="40"/>
        <v>30.746994053352811</v>
      </c>
    </row>
    <row r="128" spans="1:30">
      <c r="A128">
        <f t="shared" si="42"/>
        <v>0.93696763202725719</v>
      </c>
      <c r="B128">
        <f t="shared" si="43"/>
        <v>0.62992125984251968</v>
      </c>
      <c r="C128">
        <f t="shared" si="44"/>
        <v>4.6728971962616821E-2</v>
      </c>
      <c r="E128">
        <f t="shared" si="45"/>
        <v>55</v>
      </c>
      <c r="F128">
        <v>40</v>
      </c>
      <c r="G128">
        <v>5</v>
      </c>
      <c r="I128">
        <f t="shared" si="25"/>
        <v>0</v>
      </c>
      <c r="J128" t="e">
        <f t="shared" si="26"/>
        <v>#DIV/0!</v>
      </c>
      <c r="L128" t="e">
        <f t="shared" si="27"/>
        <v>#DIV/0!</v>
      </c>
      <c r="M128" t="e">
        <f t="shared" si="28"/>
        <v>#DIV/0!</v>
      </c>
      <c r="O128">
        <f t="shared" si="29"/>
        <v>5.1574179184327438</v>
      </c>
      <c r="P128">
        <f t="shared" si="30"/>
        <v>8.5398789433318037E-2</v>
      </c>
      <c r="Q128">
        <f t="shared" si="46"/>
        <v>5.1574179184327438</v>
      </c>
      <c r="R128">
        <f t="shared" si="46"/>
        <v>8.5398789433318037E-2</v>
      </c>
      <c r="S128">
        <f t="shared" si="31"/>
        <v>5.2428167078660621</v>
      </c>
      <c r="T128">
        <f t="shared" si="32"/>
        <v>257.4133792533155</v>
      </c>
      <c r="U128">
        <f t="shared" si="33"/>
        <v>4.290222987555258</v>
      </c>
      <c r="W128">
        <f t="shared" si="34"/>
        <v>5.8203591930121554</v>
      </c>
      <c r="Y128">
        <f t="shared" si="35"/>
        <v>7.2471999478529714</v>
      </c>
      <c r="Z128">
        <f t="shared" si="36"/>
        <v>5.8203591930121554</v>
      </c>
      <c r="AA128">
        <f t="shared" si="37"/>
        <v>320.11975561566857</v>
      </c>
      <c r="AB128">
        <f t="shared" si="38"/>
        <v>1.5507776214001187E-2</v>
      </c>
      <c r="AC128">
        <f t="shared" si="39"/>
        <v>64.48377808658023</v>
      </c>
      <c r="AD128">
        <f t="shared" si="40"/>
        <v>1.0747296347763371</v>
      </c>
    </row>
    <row r="129" spans="1:30">
      <c r="A129">
        <f t="shared" si="42"/>
        <v>1.0221465076660987</v>
      </c>
      <c r="B129">
        <f t="shared" si="43"/>
        <v>0.47244094488188976</v>
      </c>
      <c r="C129">
        <f t="shared" si="44"/>
        <v>9.3457943925233641E-2</v>
      </c>
      <c r="E129">
        <f t="shared" si="45"/>
        <v>60</v>
      </c>
      <c r="F129">
        <v>30</v>
      </c>
      <c r="G129">
        <v>10</v>
      </c>
      <c r="I129">
        <f t="shared" si="25"/>
        <v>0</v>
      </c>
      <c r="J129" t="e">
        <f t="shared" si="26"/>
        <v>#DIV/0!</v>
      </c>
      <c r="L129" t="e">
        <f t="shared" si="27"/>
        <v>#DIV/0!</v>
      </c>
      <c r="M129" t="e">
        <f t="shared" si="28"/>
        <v>#DIV/0!</v>
      </c>
      <c r="O129">
        <f t="shared" si="29"/>
        <v>7.066769158896669</v>
      </c>
      <c r="P129">
        <f t="shared" si="30"/>
        <v>0.46665738314897487</v>
      </c>
      <c r="Q129">
        <f t="shared" si="46"/>
        <v>7.066769158896669</v>
      </c>
      <c r="R129">
        <f t="shared" si="46"/>
        <v>0.46665738314897487</v>
      </c>
      <c r="S129">
        <f t="shared" si="31"/>
        <v>7.5334265420456443</v>
      </c>
      <c r="T129">
        <f t="shared" si="32"/>
        <v>230.93594365863055</v>
      </c>
      <c r="U129">
        <f t="shared" si="33"/>
        <v>3.8489323943105092</v>
      </c>
      <c r="W129">
        <f t="shared" si="34"/>
        <v>7.1632812943397788</v>
      </c>
      <c r="Y129">
        <f t="shared" si="35"/>
        <v>8.4524109407068977</v>
      </c>
      <c r="Z129">
        <f t="shared" si="36"/>
        <v>7.1632812943397788</v>
      </c>
      <c r="AA129">
        <f t="shared" si="37"/>
        <v>429.79687766038671</v>
      </c>
      <c r="AB129">
        <f t="shared" si="38"/>
        <v>2.1334102456122953E-2</v>
      </c>
      <c r="AC129">
        <f t="shared" si="39"/>
        <v>46.873310093858528</v>
      </c>
      <c r="AD129">
        <f t="shared" si="40"/>
        <v>0.78122183489764219</v>
      </c>
    </row>
    <row r="130" spans="1:30">
      <c r="A130">
        <f t="shared" si="42"/>
        <v>0.93696763202725719</v>
      </c>
      <c r="B130">
        <f t="shared" si="43"/>
        <v>0.47244094488188976</v>
      </c>
      <c r="C130">
        <f t="shared" si="44"/>
        <v>0.14018691588785046</v>
      </c>
      <c r="E130">
        <f t="shared" si="45"/>
        <v>55</v>
      </c>
      <c r="F130">
        <v>30</v>
      </c>
      <c r="G130">
        <v>15</v>
      </c>
      <c r="I130">
        <f t="shared" si="25"/>
        <v>0</v>
      </c>
      <c r="J130" t="e">
        <f t="shared" si="26"/>
        <v>#DIV/0!</v>
      </c>
      <c r="L130" t="e">
        <f t="shared" si="27"/>
        <v>#DIV/0!</v>
      </c>
      <c r="M130" t="e">
        <f t="shared" si="28"/>
        <v>#DIV/0!</v>
      </c>
      <c r="O130">
        <f t="shared" si="29"/>
        <v>7.066769158896669</v>
      </c>
      <c r="P130">
        <f t="shared" si="30"/>
        <v>1.7287027479173662</v>
      </c>
      <c r="Q130">
        <f t="shared" si="46"/>
        <v>7.066769158896669</v>
      </c>
      <c r="R130">
        <f t="shared" si="46"/>
        <v>1.7287027479173662</v>
      </c>
      <c r="S130">
        <f t="shared" si="31"/>
        <v>8.7954719068140346</v>
      </c>
      <c r="T130">
        <f t="shared" si="32"/>
        <v>249.00768953061868</v>
      </c>
      <c r="U130">
        <f t="shared" si="33"/>
        <v>4.1501281588436445</v>
      </c>
      <c r="W130">
        <f t="shared" si="34"/>
        <v>8.1765802419550191</v>
      </c>
      <c r="Y130">
        <f t="shared" si="35"/>
        <v>9.6034209967958351</v>
      </c>
      <c r="Z130">
        <f t="shared" si="36"/>
        <v>8.1765802419550191</v>
      </c>
      <c r="AA130">
        <f t="shared" si="37"/>
        <v>449.71191330752606</v>
      </c>
      <c r="AB130">
        <f t="shared" si="38"/>
        <v>2.0291379350277805E-2</v>
      </c>
      <c r="AC130">
        <f t="shared" si="39"/>
        <v>49.282011968610171</v>
      </c>
      <c r="AD130">
        <f t="shared" si="40"/>
        <v>0.82136686614350285</v>
      </c>
    </row>
    <row r="131" spans="1:30">
      <c r="A131">
        <f t="shared" si="42"/>
        <v>0.85178875638841567</v>
      </c>
      <c r="B131">
        <f t="shared" si="43"/>
        <v>0.47244094488188976</v>
      </c>
      <c r="C131">
        <f t="shared" si="44"/>
        <v>0.18691588785046728</v>
      </c>
      <c r="E131">
        <f t="shared" si="45"/>
        <v>50</v>
      </c>
      <c r="F131">
        <v>30</v>
      </c>
      <c r="G131">
        <v>20</v>
      </c>
      <c r="I131">
        <f t="shared" si="25"/>
        <v>0</v>
      </c>
      <c r="J131" t="e">
        <f t="shared" si="26"/>
        <v>#DIV/0!</v>
      </c>
      <c r="L131" t="e">
        <f t="shared" si="27"/>
        <v>#DIV/0!</v>
      </c>
      <c r="M131" t="e">
        <f t="shared" si="28"/>
        <v>#DIV/0!</v>
      </c>
      <c r="O131">
        <f t="shared" si="29"/>
        <v>7.066769158896669</v>
      </c>
      <c r="P131">
        <f t="shared" si="30"/>
        <v>4.5242239855896553</v>
      </c>
      <c r="Q131">
        <f t="shared" si="46"/>
        <v>7.066769158896669</v>
      </c>
      <c r="R131">
        <f t="shared" si="46"/>
        <v>4.5242239855896553</v>
      </c>
      <c r="S131">
        <f t="shared" si="31"/>
        <v>11.590993144486324</v>
      </c>
      <c r="T131">
        <f t="shared" si="32"/>
        <v>267.04664202975067</v>
      </c>
      <c r="U131">
        <f t="shared" si="33"/>
        <v>4.4507773671625115</v>
      </c>
      <c r="W131">
        <f t="shared" si="34"/>
        <v>11.084758633980739</v>
      </c>
      <c r="Y131">
        <f t="shared" si="35"/>
        <v>12.692952813001829</v>
      </c>
      <c r="Z131">
        <f t="shared" si="36"/>
        <v>11.084758633980739</v>
      </c>
      <c r="AA131">
        <f t="shared" si="37"/>
        <v>554.23793169903695</v>
      </c>
      <c r="AB131">
        <f t="shared" si="38"/>
        <v>2.1954293010034792E-2</v>
      </c>
      <c r="AC131">
        <f t="shared" si="39"/>
        <v>45.549177991881749</v>
      </c>
      <c r="AD131">
        <f t="shared" si="40"/>
        <v>0.75915296653136244</v>
      </c>
    </row>
    <row r="132" spans="1:30">
      <c r="A132">
        <f t="shared" si="42"/>
        <v>0.76660988074957404</v>
      </c>
      <c r="B132">
        <f t="shared" si="43"/>
        <v>0.47244094488188976</v>
      </c>
      <c r="C132">
        <f t="shared" si="44"/>
        <v>0.23364485981308411</v>
      </c>
      <c r="E132">
        <f t="shared" si="45"/>
        <v>45</v>
      </c>
      <c r="F132">
        <v>30</v>
      </c>
      <c r="G132">
        <v>25</v>
      </c>
      <c r="I132">
        <f t="shared" ref="I132:I176" si="47">H132/60</f>
        <v>0</v>
      </c>
      <c r="J132" t="e">
        <f t="shared" ref="J132:J176" si="48">1/H132</f>
        <v>#DIV/0!</v>
      </c>
      <c r="L132" t="e">
        <f t="shared" ref="L132:L176" si="49">((J132-K$3*E132)/(K$3*E132))*100</f>
        <v>#DIV/0!</v>
      </c>
      <c r="M132" t="e">
        <f t="shared" ref="M132:M176" si="50">L132/E132</f>
        <v>#DIV/0!</v>
      </c>
      <c r="O132">
        <f t="shared" ref="O132:O176" si="51">1/(-0.217197441759404+0.000191379615261243*F132^2+167.816852655858/F132^2)</f>
        <v>7.066769158896669</v>
      </c>
      <c r="P132">
        <f t="shared" ref="P132:P176" si="52">EXP(-4.58869472660825+0.471406789315691*G132-0.00942567476051772*G132^2+0.0000550343640061453*G132^3)</f>
        <v>8.7175672905445776</v>
      </c>
      <c r="Q132">
        <f t="shared" si="46"/>
        <v>7.066769158896669</v>
      </c>
      <c r="R132">
        <f t="shared" si="46"/>
        <v>8.7175672905445776</v>
      </c>
      <c r="S132">
        <f t="shared" ref="S132:S176" si="53">Q132+R132</f>
        <v>15.784336449441247</v>
      </c>
      <c r="T132">
        <f t="shared" ref="T132:T176" si="54">1/(((S132*K$3/100)+K$3)*E132)</f>
        <v>285.97228369978626</v>
      </c>
      <c r="U132">
        <f t="shared" ref="U132:U176" si="55">T132/60</f>
        <v>4.7662047283297708</v>
      </c>
      <c r="W132">
        <f t="shared" ref="W132:W176" si="56">7.04026277575896*EXP(-EXP(-(F132-31.2597696494867)/12.6685895587668)-(F132-31.2597696494867)/12.6685895587668+1)+15.3829750076766*EXP(-EXP(-(G132-36.5947176188799)/13.1738646366629)-(G132-36.5947176188799)/13.1738646366629+1)+-0.936493937145338*EXP(-EXP(-(F132-31.2597696494867)/12.6685895587668)-(F132-31.2597696494867)/12.6685895587668+1)*EXP(-EXP(-(G132-36.5947176188799)/13.1738646366629)-(G132-36.5947176188799)/13.1738646366629+1)</f>
        <v>15.501232389648408</v>
      </c>
      <c r="Y132">
        <f t="shared" ref="Y132:Y176" si="57">W132+(0.0635566682938822+0.0405819231287318*LN(E132)+-0.0520371252639255*(LN(E132))^2+0.0106381602099602*(LN(E132))^3)/(1+-1.45700051352569*LN(E132)+0.798911010088653*(LN(E132))^2+-0.195314109600566*(LN(E132))^3+0.0179571310856602*(LN(E132))^4)</f>
        <v>17.359069988775936</v>
      </c>
      <c r="Z132">
        <f t="shared" ref="Z132:Z176" si="58">IF(E132&gt;=40,W132,Y132)</f>
        <v>15.501232389648408</v>
      </c>
      <c r="AA132">
        <f t="shared" ref="AA132:AA176" si="59">Z132*E132</f>
        <v>697.55545753417834</v>
      </c>
      <c r="AB132">
        <f t="shared" ref="AB132:AB176" si="60">AA132*K$3*E132/100+K$3*E132</f>
        <v>2.4087245361770485E-2</v>
      </c>
      <c r="AC132">
        <f t="shared" ref="AC132:AC176" si="61">1/AB132</f>
        <v>41.515747649049437</v>
      </c>
      <c r="AD132">
        <f t="shared" ref="AD132:AD176" si="62">AC132/60</f>
        <v>0.69192912748415725</v>
      </c>
    </row>
    <row r="133" spans="1:30">
      <c r="A133">
        <f t="shared" si="42"/>
        <v>0.68143100511073251</v>
      </c>
      <c r="B133">
        <f t="shared" si="43"/>
        <v>0.47244094488188976</v>
      </c>
      <c r="C133">
        <f t="shared" si="44"/>
        <v>0.28037383177570091</v>
      </c>
      <c r="E133">
        <f t="shared" si="45"/>
        <v>40</v>
      </c>
      <c r="F133">
        <v>30</v>
      </c>
      <c r="G133">
        <v>30</v>
      </c>
      <c r="I133">
        <f t="shared" si="47"/>
        <v>0</v>
      </c>
      <c r="J133" t="e">
        <f t="shared" si="48"/>
        <v>#DIV/0!</v>
      </c>
      <c r="L133" t="e">
        <f t="shared" si="49"/>
        <v>#DIV/0!</v>
      </c>
      <c r="M133" t="e">
        <f t="shared" si="50"/>
        <v>#DIV/0!</v>
      </c>
      <c r="O133">
        <f t="shared" si="51"/>
        <v>7.066769158896669</v>
      </c>
      <c r="P133">
        <f t="shared" si="52"/>
        <v>12.888423386618358</v>
      </c>
      <c r="Q133">
        <f t="shared" si="46"/>
        <v>7.066769158896669</v>
      </c>
      <c r="R133">
        <f t="shared" si="46"/>
        <v>12.888423386618358</v>
      </c>
      <c r="S133">
        <f t="shared" si="53"/>
        <v>19.955192545515025</v>
      </c>
      <c r="T133">
        <f t="shared" si="54"/>
        <v>310.53261813460978</v>
      </c>
      <c r="U133">
        <f t="shared" si="55"/>
        <v>5.1755436355768296</v>
      </c>
      <c r="W133">
        <f t="shared" si="56"/>
        <v>19.453812938394663</v>
      </c>
      <c r="Y133">
        <f t="shared" si="57"/>
        <v>21.676713406825055</v>
      </c>
      <c r="Z133">
        <f t="shared" si="58"/>
        <v>19.453812938394663</v>
      </c>
      <c r="AA133">
        <f t="shared" si="59"/>
        <v>778.1525175357865</v>
      </c>
      <c r="AB133">
        <f t="shared" si="60"/>
        <v>2.357456422914863E-2</v>
      </c>
      <c r="AC133">
        <f t="shared" si="61"/>
        <v>42.418599566882172</v>
      </c>
      <c r="AD133">
        <f t="shared" si="62"/>
        <v>0.70697665944803623</v>
      </c>
    </row>
    <row r="134" spans="1:30">
      <c r="A134">
        <f t="shared" si="42"/>
        <v>0.59625212947189099</v>
      </c>
      <c r="B134">
        <f t="shared" si="43"/>
        <v>0.47244094488188976</v>
      </c>
      <c r="C134">
        <f t="shared" si="44"/>
        <v>0.32710280373831774</v>
      </c>
      <c r="E134">
        <f t="shared" si="45"/>
        <v>35</v>
      </c>
      <c r="F134">
        <v>30</v>
      </c>
      <c r="G134">
        <v>35</v>
      </c>
      <c r="I134">
        <f t="shared" si="47"/>
        <v>0</v>
      </c>
      <c r="J134" t="e">
        <f t="shared" si="48"/>
        <v>#DIV/0!</v>
      </c>
      <c r="L134" t="e">
        <f t="shared" si="49"/>
        <v>#DIV/0!</v>
      </c>
      <c r="M134" t="e">
        <f t="shared" si="50"/>
        <v>#DIV/0!</v>
      </c>
      <c r="O134">
        <f t="shared" si="51"/>
        <v>7.066769158896669</v>
      </c>
      <c r="P134">
        <f t="shared" si="52"/>
        <v>15.236436151275491</v>
      </c>
      <c r="Q134">
        <f t="shared" si="46"/>
        <v>7.066769158896669</v>
      </c>
      <c r="R134">
        <f t="shared" si="46"/>
        <v>15.236436151275491</v>
      </c>
      <c r="S134">
        <f t="shared" si="53"/>
        <v>22.30320531017216</v>
      </c>
      <c r="T134">
        <f t="shared" si="54"/>
        <v>348.08105366873679</v>
      </c>
      <c r="U134">
        <f t="shared" si="55"/>
        <v>5.8013508944789463</v>
      </c>
      <c r="W134">
        <f t="shared" si="56"/>
        <v>21.345753779292878</v>
      </c>
      <c r="Y134">
        <f t="shared" si="57"/>
        <v>24.15139395219807</v>
      </c>
      <c r="Z134">
        <f t="shared" si="58"/>
        <v>24.15139395219807</v>
      </c>
      <c r="AA134">
        <f t="shared" si="59"/>
        <v>845.29878832693248</v>
      </c>
      <c r="AB134">
        <f t="shared" si="60"/>
        <v>2.220500509492794E-2</v>
      </c>
      <c r="AC134">
        <f t="shared" si="61"/>
        <v>45.034891715851018</v>
      </c>
      <c r="AD134">
        <f t="shared" si="62"/>
        <v>0.75058152859751692</v>
      </c>
    </row>
    <row r="135" spans="1:30">
      <c r="A135">
        <f t="shared" si="42"/>
        <v>0.51107325383304936</v>
      </c>
      <c r="B135">
        <f t="shared" si="43"/>
        <v>0.47244094488188976</v>
      </c>
      <c r="C135">
        <f t="shared" si="44"/>
        <v>0.37383177570093457</v>
      </c>
      <c r="E135">
        <f t="shared" si="45"/>
        <v>30</v>
      </c>
      <c r="F135">
        <v>30</v>
      </c>
      <c r="G135">
        <v>40</v>
      </c>
      <c r="I135">
        <f t="shared" si="47"/>
        <v>0</v>
      </c>
      <c r="J135" t="e">
        <f t="shared" si="48"/>
        <v>#DIV/0!</v>
      </c>
      <c r="L135" t="e">
        <f t="shared" si="49"/>
        <v>#DIV/0!</v>
      </c>
      <c r="M135" t="e">
        <f t="shared" si="50"/>
        <v>#DIV/0!</v>
      </c>
      <c r="O135">
        <f t="shared" si="51"/>
        <v>7.066769158896669</v>
      </c>
      <c r="P135">
        <f t="shared" si="52"/>
        <v>15.009698000922032</v>
      </c>
      <c r="Q135">
        <f t="shared" si="46"/>
        <v>7.066769158896669</v>
      </c>
      <c r="R135">
        <f t="shared" si="46"/>
        <v>15.009698000922032</v>
      </c>
      <c r="S135">
        <f t="shared" si="53"/>
        <v>22.076467159818701</v>
      </c>
      <c r="T135">
        <f t="shared" si="54"/>
        <v>406.84882043354531</v>
      </c>
      <c r="U135">
        <f t="shared" si="55"/>
        <v>6.7808136738924221</v>
      </c>
      <c r="W135">
        <f t="shared" si="56"/>
        <v>21.01861950705176</v>
      </c>
      <c r="Y135">
        <f t="shared" si="57"/>
        <v>24.893767496607989</v>
      </c>
      <c r="Z135">
        <f t="shared" si="58"/>
        <v>24.893767496607989</v>
      </c>
      <c r="AA135">
        <f t="shared" si="59"/>
        <v>746.81302489823963</v>
      </c>
      <c r="AB135">
        <f t="shared" si="60"/>
        <v>1.7049926675803483E-2</v>
      </c>
      <c r="AC135">
        <f t="shared" si="61"/>
        <v>58.651278625095593</v>
      </c>
      <c r="AD135">
        <f t="shared" si="62"/>
        <v>0.97752131041825985</v>
      </c>
    </row>
    <row r="136" spans="1:30">
      <c r="A136">
        <f t="shared" si="42"/>
        <v>0.42589437819420783</v>
      </c>
      <c r="B136">
        <f t="shared" si="43"/>
        <v>0.47244094488188976</v>
      </c>
      <c r="C136">
        <f t="shared" si="44"/>
        <v>0.42056074766355139</v>
      </c>
      <c r="E136">
        <f t="shared" si="45"/>
        <v>25</v>
      </c>
      <c r="F136">
        <v>30</v>
      </c>
      <c r="G136">
        <v>45</v>
      </c>
      <c r="I136">
        <f t="shared" si="47"/>
        <v>0</v>
      </c>
      <c r="J136" t="e">
        <f t="shared" si="48"/>
        <v>#DIV/0!</v>
      </c>
      <c r="L136" t="e">
        <f t="shared" si="49"/>
        <v>#DIV/0!</v>
      </c>
      <c r="M136" t="e">
        <f t="shared" si="50"/>
        <v>#DIV/0!</v>
      </c>
      <c r="O136">
        <f t="shared" si="51"/>
        <v>7.066769158896669</v>
      </c>
      <c r="P136">
        <f t="shared" si="52"/>
        <v>12.840777156141884</v>
      </c>
      <c r="Q136">
        <f t="shared" si="46"/>
        <v>7.066769158896669</v>
      </c>
      <c r="R136">
        <f t="shared" si="46"/>
        <v>12.840777156141884</v>
      </c>
      <c r="S136">
        <f t="shared" si="53"/>
        <v>19.907546315038552</v>
      </c>
      <c r="T136">
        <f t="shared" si="54"/>
        <v>497.04961723935389</v>
      </c>
      <c r="U136">
        <f t="shared" si="55"/>
        <v>8.2841602873225657</v>
      </c>
      <c r="W136">
        <f t="shared" si="56"/>
        <v>19.240829301324826</v>
      </c>
      <c r="Y136">
        <f t="shared" si="57"/>
        <v>25.664017641225023</v>
      </c>
      <c r="Z136">
        <f t="shared" si="58"/>
        <v>25.664017641225023</v>
      </c>
      <c r="AA136">
        <f t="shared" si="59"/>
        <v>641.60044103062557</v>
      </c>
      <c r="AB136">
        <f t="shared" si="60"/>
        <v>1.244296041997694E-2</v>
      </c>
      <c r="AC136">
        <f t="shared" si="61"/>
        <v>80.366726747319618</v>
      </c>
      <c r="AD136">
        <f t="shared" si="62"/>
        <v>1.3394454457886602</v>
      </c>
    </row>
    <row r="137" spans="1:30">
      <c r="A137">
        <f t="shared" si="42"/>
        <v>0.34071550255536626</v>
      </c>
      <c r="B137">
        <f t="shared" si="43"/>
        <v>0.47244094488188976</v>
      </c>
      <c r="C137">
        <f t="shared" si="44"/>
        <v>0.46728971962616822</v>
      </c>
      <c r="E137">
        <f t="shared" si="45"/>
        <v>20</v>
      </c>
      <c r="F137">
        <v>30</v>
      </c>
      <c r="G137">
        <v>50</v>
      </c>
      <c r="I137">
        <f t="shared" si="47"/>
        <v>0</v>
      </c>
      <c r="J137" t="e">
        <f t="shared" si="48"/>
        <v>#DIV/0!</v>
      </c>
      <c r="L137" t="e">
        <f t="shared" si="49"/>
        <v>#DIV/0!</v>
      </c>
      <c r="M137" t="e">
        <f t="shared" si="50"/>
        <v>#DIV/0!</v>
      </c>
      <c r="O137">
        <f t="shared" si="51"/>
        <v>7.066769158896669</v>
      </c>
      <c r="P137">
        <f t="shared" si="52"/>
        <v>9.9418521732791447</v>
      </c>
      <c r="Q137">
        <f t="shared" si="46"/>
        <v>7.066769158896669</v>
      </c>
      <c r="R137">
        <f t="shared" si="46"/>
        <v>9.9418521732791447</v>
      </c>
      <c r="S137">
        <f t="shared" si="53"/>
        <v>17.008621332175814</v>
      </c>
      <c r="T137">
        <f t="shared" si="54"/>
        <v>636.70522010939635</v>
      </c>
      <c r="U137">
        <f t="shared" si="55"/>
        <v>10.611753668489939</v>
      </c>
      <c r="W137">
        <f t="shared" si="56"/>
        <v>16.896511907100439</v>
      </c>
      <c r="Y137">
        <f t="shared" si="57"/>
        <v>34.531787659972217</v>
      </c>
      <c r="Z137">
        <f t="shared" si="58"/>
        <v>34.531787659972217</v>
      </c>
      <c r="AA137">
        <f t="shared" si="59"/>
        <v>690.63575319944437</v>
      </c>
      <c r="AB137">
        <f t="shared" si="60"/>
        <v>1.0612560445630127E-2</v>
      </c>
      <c r="AC137">
        <f t="shared" si="61"/>
        <v>94.227967428139763</v>
      </c>
      <c r="AD137">
        <f t="shared" si="62"/>
        <v>1.5704661238023294</v>
      </c>
    </row>
    <row r="138" spans="1:30">
      <c r="A138">
        <f t="shared" si="42"/>
        <v>0.25553662691652468</v>
      </c>
      <c r="B138">
        <f t="shared" si="43"/>
        <v>0.47244094488188976</v>
      </c>
      <c r="C138">
        <f t="shared" si="44"/>
        <v>0.51401869158878499</v>
      </c>
      <c r="E138">
        <f t="shared" si="45"/>
        <v>15</v>
      </c>
      <c r="F138">
        <v>30</v>
      </c>
      <c r="G138">
        <v>55</v>
      </c>
      <c r="I138">
        <f t="shared" si="47"/>
        <v>0</v>
      </c>
      <c r="J138" t="e">
        <f t="shared" si="48"/>
        <v>#DIV/0!</v>
      </c>
      <c r="L138" t="e">
        <f t="shared" si="49"/>
        <v>#DIV/0!</v>
      </c>
      <c r="M138" t="e">
        <f t="shared" si="50"/>
        <v>#DIV/0!</v>
      </c>
      <c r="O138">
        <f t="shared" si="51"/>
        <v>7.066769158896669</v>
      </c>
      <c r="P138">
        <f t="shared" si="52"/>
        <v>7.2598186320334319</v>
      </c>
      <c r="Q138">
        <f t="shared" si="46"/>
        <v>7.066769158896669</v>
      </c>
      <c r="R138">
        <f t="shared" si="46"/>
        <v>7.2598186320334319</v>
      </c>
      <c r="S138">
        <f t="shared" si="53"/>
        <v>14.326587790930102</v>
      </c>
      <c r="T138">
        <f t="shared" si="54"/>
        <v>868.85592627836468</v>
      </c>
      <c r="U138">
        <f t="shared" si="55"/>
        <v>14.480932104639411</v>
      </c>
      <c r="W138">
        <f t="shared" si="56"/>
        <v>14.590814023371808</v>
      </c>
      <c r="Y138">
        <f t="shared" si="57"/>
        <v>44.720709680157768</v>
      </c>
      <c r="Z138">
        <f t="shared" si="58"/>
        <v>44.720709680157768</v>
      </c>
      <c r="AA138">
        <f t="shared" si="59"/>
        <v>670.81064520236646</v>
      </c>
      <c r="AB138">
        <f t="shared" si="60"/>
        <v>7.7598387100909372E-3</v>
      </c>
      <c r="AC138">
        <f t="shared" si="61"/>
        <v>128.86865788841646</v>
      </c>
      <c r="AD138">
        <f t="shared" si="62"/>
        <v>2.1478109648069412</v>
      </c>
    </row>
    <row r="139" spans="1:30">
      <c r="A139">
        <f t="shared" si="42"/>
        <v>0.17035775127768313</v>
      </c>
      <c r="B139">
        <f t="shared" si="43"/>
        <v>0.47244094488188976</v>
      </c>
      <c r="C139">
        <f t="shared" si="44"/>
        <v>0.56074766355140182</v>
      </c>
      <c r="E139">
        <f t="shared" si="45"/>
        <v>10</v>
      </c>
      <c r="F139">
        <v>30</v>
      </c>
      <c r="G139">
        <v>60</v>
      </c>
      <c r="I139">
        <f t="shared" si="47"/>
        <v>0</v>
      </c>
      <c r="J139" t="e">
        <f t="shared" si="48"/>
        <v>#DIV/0!</v>
      </c>
      <c r="L139" t="e">
        <f t="shared" si="49"/>
        <v>#DIV/0!</v>
      </c>
      <c r="M139" t="e">
        <f t="shared" si="50"/>
        <v>#DIV/0!</v>
      </c>
      <c r="O139">
        <f t="shared" si="51"/>
        <v>7.066769158896669</v>
      </c>
      <c r="P139">
        <f t="shared" si="52"/>
        <v>5.2106578771365042</v>
      </c>
      <c r="Q139">
        <f t="shared" si="46"/>
        <v>7.066769158896669</v>
      </c>
      <c r="R139">
        <f t="shared" si="46"/>
        <v>5.2106578771365042</v>
      </c>
      <c r="S139">
        <f t="shared" si="53"/>
        <v>12.277427036033174</v>
      </c>
      <c r="T139">
        <f t="shared" si="54"/>
        <v>1327.0699546061157</v>
      </c>
      <c r="U139">
        <f t="shared" si="55"/>
        <v>22.117832576768595</v>
      </c>
      <c r="W139">
        <f t="shared" si="56"/>
        <v>12.616499027405645</v>
      </c>
      <c r="Y139">
        <f t="shared" si="57"/>
        <v>21.427797397378647</v>
      </c>
      <c r="Z139">
        <f t="shared" si="58"/>
        <v>21.427797397378647</v>
      </c>
      <c r="AA139">
        <f t="shared" si="59"/>
        <v>214.27797397378646</v>
      </c>
      <c r="AB139">
        <f t="shared" si="60"/>
        <v>2.1092481474750766E-3</v>
      </c>
      <c r="AC139">
        <f t="shared" si="61"/>
        <v>474.10258541512655</v>
      </c>
      <c r="AD139">
        <f t="shared" si="62"/>
        <v>7.901709756918776</v>
      </c>
    </row>
    <row r="140" spans="1:30">
      <c r="A140">
        <f t="shared" si="42"/>
        <v>8.5178875638841564E-2</v>
      </c>
      <c r="B140">
        <f t="shared" si="43"/>
        <v>0.47244094488188976</v>
      </c>
      <c r="C140">
        <f t="shared" si="44"/>
        <v>0.60747663551401865</v>
      </c>
      <c r="E140">
        <f t="shared" si="45"/>
        <v>5</v>
      </c>
      <c r="F140">
        <v>30</v>
      </c>
      <c r="G140">
        <v>65</v>
      </c>
      <c r="I140">
        <f t="shared" si="47"/>
        <v>0</v>
      </c>
      <c r="J140" t="e">
        <f t="shared" si="48"/>
        <v>#DIV/0!</v>
      </c>
      <c r="L140" t="e">
        <f t="shared" si="49"/>
        <v>#DIV/0!</v>
      </c>
      <c r="M140" t="e">
        <f t="shared" si="50"/>
        <v>#DIV/0!</v>
      </c>
      <c r="O140">
        <f t="shared" si="51"/>
        <v>7.066769158896669</v>
      </c>
      <c r="P140">
        <f t="shared" si="52"/>
        <v>3.8308355202870423</v>
      </c>
      <c r="Q140">
        <f t="shared" si="46"/>
        <v>7.066769158896669</v>
      </c>
      <c r="R140">
        <f t="shared" si="46"/>
        <v>3.8308355202870423</v>
      </c>
      <c r="S140">
        <f t="shared" si="53"/>
        <v>10.897604679183711</v>
      </c>
      <c r="T140">
        <f t="shared" si="54"/>
        <v>2687.1635402954453</v>
      </c>
      <c r="U140">
        <f t="shared" si="55"/>
        <v>44.786059004924091</v>
      </c>
      <c r="W140">
        <f t="shared" si="56"/>
        <v>11.054824924904018</v>
      </c>
      <c r="Y140">
        <f t="shared" si="57"/>
        <v>12.306681154251407</v>
      </c>
      <c r="Z140">
        <f t="shared" si="58"/>
        <v>12.306681154251407</v>
      </c>
      <c r="AA140">
        <f t="shared" si="59"/>
        <v>61.533405771257037</v>
      </c>
      <c r="AB140">
        <f t="shared" si="60"/>
        <v>5.4205840862837928E-4</v>
      </c>
      <c r="AC140">
        <f t="shared" si="61"/>
        <v>1844.8196432011687</v>
      </c>
      <c r="AD140">
        <f t="shared" si="62"/>
        <v>30.746994053352811</v>
      </c>
    </row>
    <row r="141" spans="1:30">
      <c r="A141">
        <f t="shared" si="42"/>
        <v>0.93696763202725719</v>
      </c>
      <c r="B141">
        <f t="shared" si="43"/>
        <v>0.62992125984251968</v>
      </c>
      <c r="C141">
        <f t="shared" si="44"/>
        <v>4.6728971962616821E-2</v>
      </c>
      <c r="E141">
        <f t="shared" si="45"/>
        <v>55</v>
      </c>
      <c r="F141">
        <v>40</v>
      </c>
      <c r="G141">
        <v>5</v>
      </c>
      <c r="I141">
        <f t="shared" si="47"/>
        <v>0</v>
      </c>
      <c r="J141" t="e">
        <f t="shared" si="48"/>
        <v>#DIV/0!</v>
      </c>
      <c r="L141" t="e">
        <f t="shared" si="49"/>
        <v>#DIV/0!</v>
      </c>
      <c r="M141" t="e">
        <f t="shared" si="50"/>
        <v>#DIV/0!</v>
      </c>
      <c r="O141">
        <f t="shared" si="51"/>
        <v>5.1574179184327438</v>
      </c>
      <c r="P141">
        <f t="shared" si="52"/>
        <v>8.5398789433318037E-2</v>
      </c>
      <c r="Q141">
        <f t="shared" si="46"/>
        <v>5.1574179184327438</v>
      </c>
      <c r="R141">
        <f t="shared" si="46"/>
        <v>8.5398789433318037E-2</v>
      </c>
      <c r="S141">
        <f t="shared" si="53"/>
        <v>5.2428167078660621</v>
      </c>
      <c r="T141">
        <f t="shared" si="54"/>
        <v>257.4133792533155</v>
      </c>
      <c r="U141">
        <f t="shared" si="55"/>
        <v>4.290222987555258</v>
      </c>
      <c r="W141">
        <f t="shared" si="56"/>
        <v>5.8203591930121554</v>
      </c>
      <c r="Y141">
        <f t="shared" si="57"/>
        <v>7.2471999478529714</v>
      </c>
      <c r="Z141">
        <f t="shared" si="58"/>
        <v>5.8203591930121554</v>
      </c>
      <c r="AA141">
        <f t="shared" si="59"/>
        <v>320.11975561566857</v>
      </c>
      <c r="AB141">
        <f t="shared" si="60"/>
        <v>1.5507776214001187E-2</v>
      </c>
      <c r="AC141">
        <f t="shared" si="61"/>
        <v>64.48377808658023</v>
      </c>
      <c r="AD141">
        <f t="shared" si="62"/>
        <v>1.0747296347763371</v>
      </c>
    </row>
    <row r="142" spans="1:30">
      <c r="A142">
        <f t="shared" si="42"/>
        <v>0.85178875638841567</v>
      </c>
      <c r="B142">
        <f t="shared" si="43"/>
        <v>0.62992125984251968</v>
      </c>
      <c r="C142">
        <f t="shared" si="44"/>
        <v>9.3457943925233641E-2</v>
      </c>
      <c r="E142">
        <f t="shared" si="45"/>
        <v>50</v>
      </c>
      <c r="F142">
        <v>40</v>
      </c>
      <c r="G142">
        <v>10</v>
      </c>
      <c r="I142">
        <f t="shared" si="47"/>
        <v>0</v>
      </c>
      <c r="J142" t="e">
        <f t="shared" si="48"/>
        <v>#DIV/0!</v>
      </c>
      <c r="L142" t="e">
        <f t="shared" si="49"/>
        <v>#DIV/0!</v>
      </c>
      <c r="M142" t="e">
        <f t="shared" si="50"/>
        <v>#DIV/0!</v>
      </c>
      <c r="O142">
        <f t="shared" si="51"/>
        <v>5.1574179184327438</v>
      </c>
      <c r="P142">
        <f t="shared" si="52"/>
        <v>0.46665738314897487</v>
      </c>
      <c r="Q142">
        <f t="shared" si="46"/>
        <v>5.1574179184327438</v>
      </c>
      <c r="R142">
        <f t="shared" si="46"/>
        <v>0.46665738314897487</v>
      </c>
      <c r="S142">
        <f t="shared" si="53"/>
        <v>5.6240753015817191</v>
      </c>
      <c r="T142">
        <f t="shared" si="54"/>
        <v>282.13264745668971</v>
      </c>
      <c r="U142">
        <f t="shared" si="55"/>
        <v>4.7022107909448287</v>
      </c>
      <c r="W142">
        <f t="shared" si="56"/>
        <v>5.9737524549526801</v>
      </c>
      <c r="Y142">
        <f t="shared" si="57"/>
        <v>7.5819466339737707</v>
      </c>
      <c r="Z142">
        <f t="shared" si="58"/>
        <v>5.9737524549526801</v>
      </c>
      <c r="AA142">
        <f t="shared" si="59"/>
        <v>298.68762274763401</v>
      </c>
      <c r="AB142">
        <f t="shared" si="60"/>
        <v>1.3378779286833356E-2</v>
      </c>
      <c r="AC142">
        <f t="shared" si="61"/>
        <v>74.74523486489862</v>
      </c>
      <c r="AD142">
        <f t="shared" si="62"/>
        <v>1.245753914414977</v>
      </c>
    </row>
    <row r="143" spans="1:30">
      <c r="A143">
        <f t="shared" si="42"/>
        <v>0.76660988074957404</v>
      </c>
      <c r="B143">
        <f t="shared" si="43"/>
        <v>0.62992125984251968</v>
      </c>
      <c r="C143">
        <f t="shared" si="44"/>
        <v>0.14018691588785046</v>
      </c>
      <c r="E143">
        <f t="shared" si="45"/>
        <v>45</v>
      </c>
      <c r="F143">
        <v>40</v>
      </c>
      <c r="G143">
        <v>15</v>
      </c>
      <c r="I143">
        <f t="shared" si="47"/>
        <v>0</v>
      </c>
      <c r="J143" t="e">
        <f t="shared" si="48"/>
        <v>#DIV/0!</v>
      </c>
      <c r="L143" t="e">
        <f t="shared" si="49"/>
        <v>#DIV/0!</v>
      </c>
      <c r="M143" t="e">
        <f t="shared" si="50"/>
        <v>#DIV/0!</v>
      </c>
      <c r="O143">
        <f t="shared" si="51"/>
        <v>5.1574179184327438</v>
      </c>
      <c r="P143">
        <f t="shared" si="52"/>
        <v>1.7287027479173662</v>
      </c>
      <c r="Q143">
        <f t="shared" si="46"/>
        <v>5.1574179184327438</v>
      </c>
      <c r="R143">
        <f t="shared" si="46"/>
        <v>1.7287027479173662</v>
      </c>
      <c r="S143">
        <f t="shared" si="53"/>
        <v>6.8861206663501102</v>
      </c>
      <c r="T143">
        <f t="shared" si="54"/>
        <v>309.77933247730965</v>
      </c>
      <c r="U143">
        <f t="shared" si="55"/>
        <v>5.1629888746218278</v>
      </c>
      <c r="W143">
        <f t="shared" si="56"/>
        <v>6.9981625474430409</v>
      </c>
      <c r="Y143">
        <f t="shared" si="57"/>
        <v>8.8560001465705671</v>
      </c>
      <c r="Z143">
        <f t="shared" si="58"/>
        <v>6.9981625474430409</v>
      </c>
      <c r="AA143">
        <f t="shared" si="59"/>
        <v>314.91731463493682</v>
      </c>
      <c r="AB143">
        <f t="shared" si="60"/>
        <v>1.2531059837967888E-2</v>
      </c>
      <c r="AC143">
        <f t="shared" si="61"/>
        <v>79.801709746058151</v>
      </c>
      <c r="AD143">
        <f t="shared" si="62"/>
        <v>1.3300284957676358</v>
      </c>
    </row>
    <row r="144" spans="1:30">
      <c r="A144">
        <f t="shared" si="42"/>
        <v>0.68143100511073251</v>
      </c>
      <c r="B144">
        <f t="shared" si="43"/>
        <v>0.62992125984251968</v>
      </c>
      <c r="C144">
        <f t="shared" si="44"/>
        <v>0.18691588785046728</v>
      </c>
      <c r="E144">
        <f t="shared" si="45"/>
        <v>40</v>
      </c>
      <c r="F144">
        <v>40</v>
      </c>
      <c r="G144">
        <v>20</v>
      </c>
      <c r="I144">
        <f t="shared" si="47"/>
        <v>0</v>
      </c>
      <c r="J144" t="e">
        <f t="shared" si="48"/>
        <v>#DIV/0!</v>
      </c>
      <c r="L144" t="e">
        <f t="shared" si="49"/>
        <v>#DIV/0!</v>
      </c>
      <c r="M144" t="e">
        <f t="shared" si="50"/>
        <v>#DIV/0!</v>
      </c>
      <c r="O144">
        <f t="shared" si="51"/>
        <v>5.1574179184327438</v>
      </c>
      <c r="P144">
        <f t="shared" si="52"/>
        <v>4.5242239855896553</v>
      </c>
      <c r="Q144">
        <f t="shared" si="46"/>
        <v>5.1574179184327438</v>
      </c>
      <c r="R144">
        <f t="shared" si="46"/>
        <v>4.5242239855896553</v>
      </c>
      <c r="S144">
        <f t="shared" si="53"/>
        <v>9.6816419040223991</v>
      </c>
      <c r="T144">
        <f t="shared" si="54"/>
        <v>339.61927769640653</v>
      </c>
      <c r="U144">
        <f t="shared" si="55"/>
        <v>5.6603212949401085</v>
      </c>
      <c r="W144">
        <f t="shared" si="56"/>
        <v>9.9382300394353091</v>
      </c>
      <c r="Y144">
        <f t="shared" si="57"/>
        <v>12.161130507865703</v>
      </c>
      <c r="Z144">
        <f t="shared" si="58"/>
        <v>9.9382300394353091</v>
      </c>
      <c r="AA144">
        <f t="shared" si="59"/>
        <v>397.52920157741238</v>
      </c>
      <c r="AB144">
        <f t="shared" si="60"/>
        <v>1.3356488632950667E-2</v>
      </c>
      <c r="AC144">
        <f t="shared" si="61"/>
        <v>74.869977243344053</v>
      </c>
      <c r="AD144">
        <f t="shared" si="62"/>
        <v>1.2478329540557342</v>
      </c>
    </row>
    <row r="145" spans="1:30">
      <c r="A145">
        <f t="shared" si="42"/>
        <v>0.59625212947189099</v>
      </c>
      <c r="B145">
        <f t="shared" si="43"/>
        <v>0.62992125984251968</v>
      </c>
      <c r="C145">
        <f t="shared" si="44"/>
        <v>0.23364485981308411</v>
      </c>
      <c r="E145">
        <f t="shared" si="45"/>
        <v>35</v>
      </c>
      <c r="F145">
        <v>40</v>
      </c>
      <c r="G145">
        <v>25</v>
      </c>
      <c r="I145">
        <f t="shared" si="47"/>
        <v>0</v>
      </c>
      <c r="J145" t="e">
        <f t="shared" si="48"/>
        <v>#DIV/0!</v>
      </c>
      <c r="L145" t="e">
        <f t="shared" si="49"/>
        <v>#DIV/0!</v>
      </c>
      <c r="M145" t="e">
        <f t="shared" si="50"/>
        <v>#DIV/0!</v>
      </c>
      <c r="O145">
        <f t="shared" si="51"/>
        <v>5.1574179184327438</v>
      </c>
      <c r="P145">
        <f t="shared" si="52"/>
        <v>8.7175672905445776</v>
      </c>
      <c r="Q145">
        <f t="shared" si="46"/>
        <v>5.1574179184327438</v>
      </c>
      <c r="R145">
        <f t="shared" si="46"/>
        <v>8.7175672905445776</v>
      </c>
      <c r="S145">
        <f t="shared" si="53"/>
        <v>13.874985208977321</v>
      </c>
      <c r="T145">
        <f t="shared" si="54"/>
        <v>373.84354863628522</v>
      </c>
      <c r="U145">
        <f t="shared" si="55"/>
        <v>6.2307258106047536</v>
      </c>
      <c r="W145">
        <f t="shared" si="56"/>
        <v>14.403131832901586</v>
      </c>
      <c r="Y145">
        <f t="shared" si="57"/>
        <v>17.208772005806779</v>
      </c>
      <c r="Z145">
        <f t="shared" si="58"/>
        <v>17.208772005806779</v>
      </c>
      <c r="AA145">
        <f t="shared" si="59"/>
        <v>602.30702020323724</v>
      </c>
      <c r="AB145">
        <f t="shared" si="60"/>
        <v>1.64971447698747E-2</v>
      </c>
      <c r="AC145">
        <f t="shared" si="61"/>
        <v>60.616549951485652</v>
      </c>
      <c r="AD145">
        <f t="shared" si="62"/>
        <v>1.0102758325247609</v>
      </c>
    </row>
    <row r="146" spans="1:30">
      <c r="A146">
        <f t="shared" si="42"/>
        <v>0.51107325383304936</v>
      </c>
      <c r="B146">
        <f t="shared" si="43"/>
        <v>0.62992125984251968</v>
      </c>
      <c r="C146">
        <f t="shared" si="44"/>
        <v>0.28037383177570091</v>
      </c>
      <c r="E146">
        <f t="shared" si="45"/>
        <v>30</v>
      </c>
      <c r="F146">
        <v>40</v>
      </c>
      <c r="G146">
        <v>30</v>
      </c>
      <c r="I146">
        <f t="shared" si="47"/>
        <v>0</v>
      </c>
      <c r="J146" t="e">
        <f t="shared" si="48"/>
        <v>#DIV/0!</v>
      </c>
      <c r="L146" t="e">
        <f t="shared" si="49"/>
        <v>#DIV/0!</v>
      </c>
      <c r="M146" t="e">
        <f t="shared" si="50"/>
        <v>#DIV/0!</v>
      </c>
      <c r="O146">
        <f t="shared" si="51"/>
        <v>5.1574179184327438</v>
      </c>
      <c r="P146">
        <f t="shared" si="52"/>
        <v>12.888423386618358</v>
      </c>
      <c r="Q146">
        <f t="shared" si="46"/>
        <v>5.1574179184327438</v>
      </c>
      <c r="R146">
        <f t="shared" si="46"/>
        <v>12.888423386618358</v>
      </c>
      <c r="S146">
        <f t="shared" si="53"/>
        <v>18.045841305051102</v>
      </c>
      <c r="T146">
        <f t="shared" si="54"/>
        <v>420.74050316028769</v>
      </c>
      <c r="U146">
        <f t="shared" si="55"/>
        <v>7.0123417193381279</v>
      </c>
      <c r="W146">
        <f t="shared" si="56"/>
        <v>18.399053683058515</v>
      </c>
      <c r="Y146">
        <f t="shared" si="57"/>
        <v>22.274201672614744</v>
      </c>
      <c r="Z146">
        <f t="shared" si="58"/>
        <v>22.274201672614744</v>
      </c>
      <c r="AA146">
        <f t="shared" si="59"/>
        <v>668.22605017844228</v>
      </c>
      <c r="AB146">
        <f t="shared" si="60"/>
        <v>1.5467638594196823E-2</v>
      </c>
      <c r="AC146">
        <f t="shared" si="61"/>
        <v>64.651109728874957</v>
      </c>
      <c r="AD146">
        <f t="shared" si="62"/>
        <v>1.0775184954812493</v>
      </c>
    </row>
    <row r="147" spans="1:30">
      <c r="A147">
        <f t="shared" si="42"/>
        <v>0.42589437819420783</v>
      </c>
      <c r="B147">
        <f t="shared" si="43"/>
        <v>0.62992125984251968</v>
      </c>
      <c r="C147">
        <f t="shared" si="44"/>
        <v>0.32710280373831774</v>
      </c>
      <c r="E147">
        <f t="shared" si="45"/>
        <v>25</v>
      </c>
      <c r="F147">
        <v>40</v>
      </c>
      <c r="G147">
        <v>35</v>
      </c>
      <c r="I147">
        <f t="shared" si="47"/>
        <v>0</v>
      </c>
      <c r="J147" t="e">
        <f t="shared" si="48"/>
        <v>#DIV/0!</v>
      </c>
      <c r="L147" t="e">
        <f t="shared" si="49"/>
        <v>#DIV/0!</v>
      </c>
      <c r="M147" t="e">
        <f t="shared" si="50"/>
        <v>#DIV/0!</v>
      </c>
      <c r="O147">
        <f t="shared" si="51"/>
        <v>5.1574179184327438</v>
      </c>
      <c r="P147">
        <f t="shared" si="52"/>
        <v>15.236436151275491</v>
      </c>
      <c r="Q147">
        <f t="shared" si="46"/>
        <v>5.1574179184327438</v>
      </c>
      <c r="R147">
        <f t="shared" si="46"/>
        <v>15.236436151275491</v>
      </c>
      <c r="S147">
        <f t="shared" si="53"/>
        <v>20.393854069708233</v>
      </c>
      <c r="T147">
        <f t="shared" si="54"/>
        <v>495.04188117020914</v>
      </c>
      <c r="U147">
        <f t="shared" si="55"/>
        <v>8.2506980195034849</v>
      </c>
      <c r="W147">
        <f t="shared" si="56"/>
        <v>20.311740256327081</v>
      </c>
      <c r="Y147">
        <f t="shared" si="57"/>
        <v>26.734928596227277</v>
      </c>
      <c r="Z147">
        <f t="shared" si="58"/>
        <v>26.734928596227277</v>
      </c>
      <c r="AA147">
        <f t="shared" si="59"/>
        <v>668.37321490568195</v>
      </c>
      <c r="AB147">
        <f t="shared" si="60"/>
        <v>1.2892168035330233E-2</v>
      </c>
      <c r="AC147">
        <f t="shared" si="61"/>
        <v>77.566472703393131</v>
      </c>
      <c r="AD147">
        <f t="shared" si="62"/>
        <v>1.2927745450565522</v>
      </c>
    </row>
    <row r="148" spans="1:30">
      <c r="A148">
        <f t="shared" si="42"/>
        <v>0.34071550255536626</v>
      </c>
      <c r="B148">
        <f t="shared" si="43"/>
        <v>0.62992125984251968</v>
      </c>
      <c r="C148">
        <f t="shared" si="44"/>
        <v>0.37383177570093457</v>
      </c>
      <c r="E148">
        <f t="shared" si="45"/>
        <v>20</v>
      </c>
      <c r="F148">
        <v>40</v>
      </c>
      <c r="G148">
        <v>40</v>
      </c>
      <c r="I148">
        <f t="shared" si="47"/>
        <v>0</v>
      </c>
      <c r="J148" t="e">
        <f t="shared" si="48"/>
        <v>#DIV/0!</v>
      </c>
      <c r="L148" t="e">
        <f t="shared" si="49"/>
        <v>#DIV/0!</v>
      </c>
      <c r="M148" t="e">
        <f t="shared" si="50"/>
        <v>#DIV/0!</v>
      </c>
      <c r="O148">
        <f t="shared" si="51"/>
        <v>5.1574179184327438</v>
      </c>
      <c r="P148">
        <f t="shared" si="52"/>
        <v>15.009698000922032</v>
      </c>
      <c r="Q148">
        <f t="shared" si="46"/>
        <v>5.1574179184327438</v>
      </c>
      <c r="R148">
        <f t="shared" si="46"/>
        <v>15.009698000922032</v>
      </c>
      <c r="S148">
        <f t="shared" si="53"/>
        <v>20.167115919354778</v>
      </c>
      <c r="T148">
        <f t="shared" si="54"/>
        <v>619.96994294177478</v>
      </c>
      <c r="U148">
        <f t="shared" si="55"/>
        <v>10.332832382362913</v>
      </c>
      <c r="W148">
        <f t="shared" si="56"/>
        <v>19.981018852863688</v>
      </c>
      <c r="Y148">
        <f t="shared" si="57"/>
        <v>37.616294605735462</v>
      </c>
      <c r="Z148">
        <f t="shared" si="58"/>
        <v>37.616294605735462</v>
      </c>
      <c r="AA148">
        <f t="shared" si="59"/>
        <v>752.32589211470918</v>
      </c>
      <c r="AB148">
        <f t="shared" si="60"/>
        <v>1.144061600153972E-2</v>
      </c>
      <c r="AC148">
        <f t="shared" si="61"/>
        <v>87.407880822624961</v>
      </c>
      <c r="AD148">
        <f t="shared" si="62"/>
        <v>1.456798013710416</v>
      </c>
    </row>
    <row r="149" spans="1:30">
      <c r="A149">
        <f t="shared" si="42"/>
        <v>0.25553662691652468</v>
      </c>
      <c r="B149">
        <f t="shared" si="43"/>
        <v>0.62992125984251968</v>
      </c>
      <c r="C149">
        <f t="shared" si="44"/>
        <v>0.42056074766355139</v>
      </c>
      <c r="E149">
        <f t="shared" si="45"/>
        <v>15</v>
      </c>
      <c r="F149">
        <v>40</v>
      </c>
      <c r="G149">
        <v>45</v>
      </c>
      <c r="I149">
        <f t="shared" si="47"/>
        <v>0</v>
      </c>
      <c r="J149" t="e">
        <f t="shared" si="48"/>
        <v>#DIV/0!</v>
      </c>
      <c r="L149" t="e">
        <f t="shared" si="49"/>
        <v>#DIV/0!</v>
      </c>
      <c r="M149" t="e">
        <f t="shared" si="50"/>
        <v>#DIV/0!</v>
      </c>
      <c r="O149">
        <f t="shared" si="51"/>
        <v>5.1574179184327438</v>
      </c>
      <c r="P149">
        <f t="shared" si="52"/>
        <v>12.840777156141884</v>
      </c>
      <c r="Q149">
        <f t="shared" si="46"/>
        <v>5.1574179184327438</v>
      </c>
      <c r="R149">
        <f t="shared" si="46"/>
        <v>12.840777156141884</v>
      </c>
      <c r="S149">
        <f t="shared" si="53"/>
        <v>17.998195074574628</v>
      </c>
      <c r="T149">
        <f t="shared" si="54"/>
        <v>841.82078607689618</v>
      </c>
      <c r="U149">
        <f t="shared" si="55"/>
        <v>14.030346434614936</v>
      </c>
      <c r="W149">
        <f t="shared" si="56"/>
        <v>18.183734612745525</v>
      </c>
      <c r="Y149">
        <f t="shared" si="57"/>
        <v>48.313630269531487</v>
      </c>
      <c r="Z149">
        <f t="shared" si="58"/>
        <v>48.313630269531487</v>
      </c>
      <c r="AA149">
        <f t="shared" si="59"/>
        <v>724.70445404297232</v>
      </c>
      <c r="AB149">
        <f t="shared" si="60"/>
        <v>8.3023938326473711E-3</v>
      </c>
      <c r="AC149">
        <f t="shared" si="61"/>
        <v>120.44718910679904</v>
      </c>
      <c r="AD149">
        <f t="shared" si="62"/>
        <v>2.0074531517799841</v>
      </c>
    </row>
    <row r="150" spans="1:30">
      <c r="A150">
        <f t="shared" si="42"/>
        <v>0.17035775127768313</v>
      </c>
      <c r="B150">
        <f t="shared" si="43"/>
        <v>0.62992125984251968</v>
      </c>
      <c r="C150">
        <f t="shared" si="44"/>
        <v>0.46728971962616822</v>
      </c>
      <c r="E150">
        <f t="shared" si="45"/>
        <v>10</v>
      </c>
      <c r="F150">
        <v>40</v>
      </c>
      <c r="G150">
        <v>50</v>
      </c>
      <c r="I150">
        <f t="shared" si="47"/>
        <v>0</v>
      </c>
      <c r="J150" t="e">
        <f t="shared" si="48"/>
        <v>#DIV/0!</v>
      </c>
      <c r="L150" t="e">
        <f t="shared" si="49"/>
        <v>#DIV/0!</v>
      </c>
      <c r="M150" t="e">
        <f t="shared" si="50"/>
        <v>#DIV/0!</v>
      </c>
      <c r="O150">
        <f t="shared" si="51"/>
        <v>5.1574179184327438</v>
      </c>
      <c r="P150">
        <f t="shared" si="52"/>
        <v>9.9418521732791447</v>
      </c>
      <c r="Q150">
        <f t="shared" si="46"/>
        <v>5.1574179184327438</v>
      </c>
      <c r="R150">
        <f t="shared" si="46"/>
        <v>9.9418521732791447</v>
      </c>
      <c r="S150">
        <f t="shared" si="53"/>
        <v>15.099270091711888</v>
      </c>
      <c r="T150">
        <f t="shared" si="54"/>
        <v>1294.5347080070603</v>
      </c>
      <c r="U150">
        <f t="shared" si="55"/>
        <v>21.575578466784339</v>
      </c>
      <c r="W150">
        <f t="shared" si="56"/>
        <v>15.81371103352825</v>
      </c>
      <c r="Y150">
        <f t="shared" si="57"/>
        <v>24.625009403501252</v>
      </c>
      <c r="Z150">
        <f t="shared" si="58"/>
        <v>24.625009403501252</v>
      </c>
      <c r="AA150">
        <f t="shared" si="59"/>
        <v>246.25009403501252</v>
      </c>
      <c r="AB150">
        <f t="shared" si="60"/>
        <v>2.3238261344631708E-3</v>
      </c>
      <c r="AC150">
        <f t="shared" si="61"/>
        <v>430.32479287914151</v>
      </c>
      <c r="AD150">
        <f t="shared" si="62"/>
        <v>7.172079881319025</v>
      </c>
    </row>
    <row r="151" spans="1:30">
      <c r="A151">
        <f t="shared" si="42"/>
        <v>8.5178875638841564E-2</v>
      </c>
      <c r="B151">
        <f t="shared" si="43"/>
        <v>0.62992125984251968</v>
      </c>
      <c r="C151">
        <f t="shared" si="44"/>
        <v>0.51401869158878499</v>
      </c>
      <c r="E151">
        <f t="shared" si="45"/>
        <v>5</v>
      </c>
      <c r="F151">
        <v>40</v>
      </c>
      <c r="G151">
        <v>55</v>
      </c>
      <c r="I151">
        <f t="shared" si="47"/>
        <v>0</v>
      </c>
      <c r="J151" t="e">
        <f t="shared" si="48"/>
        <v>#DIV/0!</v>
      </c>
      <c r="L151" t="e">
        <f t="shared" si="49"/>
        <v>#DIV/0!</v>
      </c>
      <c r="M151" t="e">
        <f t="shared" si="50"/>
        <v>#DIV/0!</v>
      </c>
      <c r="O151">
        <f t="shared" si="51"/>
        <v>5.1574179184327438</v>
      </c>
      <c r="P151">
        <f t="shared" si="52"/>
        <v>7.2598186320334319</v>
      </c>
      <c r="Q151">
        <f t="shared" si="46"/>
        <v>5.1574179184327438</v>
      </c>
      <c r="R151">
        <f t="shared" si="46"/>
        <v>7.2598186320334319</v>
      </c>
      <c r="S151">
        <f t="shared" si="53"/>
        <v>12.417236550466175</v>
      </c>
      <c r="T151">
        <f t="shared" si="54"/>
        <v>2650.83904518701</v>
      </c>
      <c r="U151">
        <f t="shared" si="55"/>
        <v>44.180650753116836</v>
      </c>
      <c r="W151">
        <f t="shared" si="56"/>
        <v>13.48273044000833</v>
      </c>
      <c r="Y151">
        <f t="shared" si="57"/>
        <v>14.734586669355719</v>
      </c>
      <c r="Z151">
        <f t="shared" si="58"/>
        <v>14.734586669355719</v>
      </c>
      <c r="AA151">
        <f t="shared" si="59"/>
        <v>73.672933346778592</v>
      </c>
      <c r="AB151">
        <f t="shared" si="60"/>
        <v>5.8279507834489458E-4</v>
      </c>
      <c r="AC151">
        <f t="shared" si="61"/>
        <v>1715.868985784753</v>
      </c>
      <c r="AD151">
        <f t="shared" si="62"/>
        <v>28.597816429745883</v>
      </c>
    </row>
    <row r="152" spans="1:30">
      <c r="A152">
        <f t="shared" si="42"/>
        <v>0.76660988074957404</v>
      </c>
      <c r="B152">
        <f t="shared" si="43"/>
        <v>0.78740157480314965</v>
      </c>
      <c r="C152">
        <f t="shared" si="44"/>
        <v>4.6728971962616821E-2</v>
      </c>
      <c r="E152">
        <f t="shared" si="45"/>
        <v>45</v>
      </c>
      <c r="F152">
        <v>50</v>
      </c>
      <c r="G152">
        <v>5</v>
      </c>
      <c r="I152">
        <f t="shared" si="47"/>
        <v>0</v>
      </c>
      <c r="J152" t="e">
        <f t="shared" si="48"/>
        <v>#DIV/0!</v>
      </c>
      <c r="L152" t="e">
        <f t="shared" si="49"/>
        <v>#DIV/0!</v>
      </c>
      <c r="M152" t="e">
        <f t="shared" si="50"/>
        <v>#DIV/0!</v>
      </c>
      <c r="O152">
        <f t="shared" si="51"/>
        <v>3.0452678692115294</v>
      </c>
      <c r="P152">
        <f t="shared" si="52"/>
        <v>8.5398789433318037E-2</v>
      </c>
      <c r="Q152">
        <f t="shared" si="46"/>
        <v>3.0452678692115294</v>
      </c>
      <c r="R152">
        <f t="shared" si="46"/>
        <v>8.5398789433318037E-2</v>
      </c>
      <c r="S152">
        <f t="shared" si="53"/>
        <v>3.1306666586448473</v>
      </c>
      <c r="T152">
        <f t="shared" si="54"/>
        <v>321.05979902861026</v>
      </c>
      <c r="U152">
        <f t="shared" si="55"/>
        <v>5.350996650476838</v>
      </c>
      <c r="W152">
        <f t="shared" si="56"/>
        <v>3.4788768785337036</v>
      </c>
      <c r="Y152">
        <f t="shared" si="57"/>
        <v>5.3367144776612303</v>
      </c>
      <c r="Z152">
        <f t="shared" si="58"/>
        <v>3.4788768785337036</v>
      </c>
      <c r="AA152">
        <f t="shared" si="59"/>
        <v>156.54945953401668</v>
      </c>
      <c r="AB152">
        <f t="shared" si="60"/>
        <v>7.7481380396179529E-3</v>
      </c>
      <c r="AC152">
        <f t="shared" si="61"/>
        <v>129.06326589520961</v>
      </c>
      <c r="AD152">
        <f t="shared" si="62"/>
        <v>2.151054431586827</v>
      </c>
    </row>
    <row r="153" spans="1:30">
      <c r="A153">
        <f t="shared" si="42"/>
        <v>0.68143100511073251</v>
      </c>
      <c r="B153">
        <f t="shared" si="43"/>
        <v>0.78740157480314965</v>
      </c>
      <c r="C153">
        <f t="shared" si="44"/>
        <v>9.3457943925233641E-2</v>
      </c>
      <c r="E153">
        <f t="shared" si="45"/>
        <v>40</v>
      </c>
      <c r="F153">
        <v>50</v>
      </c>
      <c r="G153">
        <v>10</v>
      </c>
      <c r="I153">
        <f t="shared" si="47"/>
        <v>0</v>
      </c>
      <c r="J153" t="e">
        <f t="shared" si="48"/>
        <v>#DIV/0!</v>
      </c>
      <c r="L153" t="e">
        <f t="shared" si="49"/>
        <v>#DIV/0!</v>
      </c>
      <c r="M153" t="e">
        <f t="shared" si="50"/>
        <v>#DIV/0!</v>
      </c>
      <c r="O153">
        <f t="shared" si="51"/>
        <v>3.0452678692115294</v>
      </c>
      <c r="P153">
        <f t="shared" si="52"/>
        <v>0.46665738314897487</v>
      </c>
      <c r="Q153">
        <f t="shared" si="46"/>
        <v>3.0452678692115294</v>
      </c>
      <c r="R153">
        <f t="shared" si="46"/>
        <v>0.46665738314897487</v>
      </c>
      <c r="S153">
        <f t="shared" si="53"/>
        <v>3.5119252523605042</v>
      </c>
      <c r="T153">
        <f t="shared" si="54"/>
        <v>359.8619184136038</v>
      </c>
      <c r="U153">
        <f t="shared" si="55"/>
        <v>5.99769864022673</v>
      </c>
      <c r="W153">
        <f t="shared" si="56"/>
        <v>3.6355405349398455</v>
      </c>
      <c r="Y153">
        <f t="shared" si="57"/>
        <v>5.8584410033702383</v>
      </c>
      <c r="Z153">
        <f t="shared" si="58"/>
        <v>3.6355405349398455</v>
      </c>
      <c r="AA153">
        <f t="shared" si="59"/>
        <v>145.42162139759381</v>
      </c>
      <c r="AB153">
        <f t="shared" si="60"/>
        <v>6.5884999032911088E-3</v>
      </c>
      <c r="AC153">
        <f t="shared" si="61"/>
        <v>151.7796182254593</v>
      </c>
      <c r="AD153">
        <f t="shared" si="62"/>
        <v>2.5296603037576548</v>
      </c>
    </row>
    <row r="154" spans="1:30">
      <c r="A154">
        <f t="shared" si="42"/>
        <v>0.59625212947189099</v>
      </c>
      <c r="B154">
        <f t="shared" si="43"/>
        <v>0.78740157480314965</v>
      </c>
      <c r="C154">
        <f t="shared" si="44"/>
        <v>0.14018691588785046</v>
      </c>
      <c r="E154">
        <f t="shared" si="45"/>
        <v>35</v>
      </c>
      <c r="F154">
        <v>50</v>
      </c>
      <c r="G154">
        <v>15</v>
      </c>
      <c r="I154">
        <f t="shared" si="47"/>
        <v>0</v>
      </c>
      <c r="J154" t="e">
        <f t="shared" si="48"/>
        <v>#DIV/0!</v>
      </c>
      <c r="L154" t="e">
        <f t="shared" si="49"/>
        <v>#DIV/0!</v>
      </c>
      <c r="M154" t="e">
        <f t="shared" si="50"/>
        <v>#DIV/0!</v>
      </c>
      <c r="O154">
        <f t="shared" si="51"/>
        <v>3.0452678692115294</v>
      </c>
      <c r="P154">
        <f t="shared" si="52"/>
        <v>1.7287027479173662</v>
      </c>
      <c r="Q154">
        <f t="shared" si="46"/>
        <v>3.0452678692115294</v>
      </c>
      <c r="R154">
        <f t="shared" si="46"/>
        <v>1.7287027479173662</v>
      </c>
      <c r="S154">
        <f t="shared" si="53"/>
        <v>4.7739706171288958</v>
      </c>
      <c r="T154">
        <f t="shared" si="54"/>
        <v>406.31683919850235</v>
      </c>
      <c r="U154">
        <f t="shared" si="55"/>
        <v>6.7719473199750393</v>
      </c>
      <c r="W154">
        <f t="shared" si="56"/>
        <v>4.6817913853267425</v>
      </c>
      <c r="Y154">
        <f t="shared" si="57"/>
        <v>7.4874315582319362</v>
      </c>
      <c r="Z154">
        <f t="shared" si="58"/>
        <v>7.4874315582319362</v>
      </c>
      <c r="AA154">
        <f t="shared" si="59"/>
        <v>262.06010453811774</v>
      </c>
      <c r="AB154">
        <f t="shared" si="60"/>
        <v>8.50476755626451E-3</v>
      </c>
      <c r="AC154">
        <f t="shared" si="61"/>
        <v>117.58110887621049</v>
      </c>
      <c r="AD154">
        <f t="shared" si="62"/>
        <v>1.9596851479368416</v>
      </c>
    </row>
    <row r="155" spans="1:30">
      <c r="A155">
        <f t="shared" si="42"/>
        <v>0.51107325383304936</v>
      </c>
      <c r="B155">
        <f t="shared" si="43"/>
        <v>0.78740157480314965</v>
      </c>
      <c r="C155">
        <f t="shared" si="44"/>
        <v>0.18691588785046728</v>
      </c>
      <c r="E155">
        <f t="shared" si="45"/>
        <v>30</v>
      </c>
      <c r="F155">
        <v>50</v>
      </c>
      <c r="G155">
        <v>20</v>
      </c>
      <c r="I155">
        <f t="shared" si="47"/>
        <v>0</v>
      </c>
      <c r="J155" t="e">
        <f t="shared" si="48"/>
        <v>#DIV/0!</v>
      </c>
      <c r="L155" t="e">
        <f t="shared" si="49"/>
        <v>#DIV/0!</v>
      </c>
      <c r="M155" t="e">
        <f t="shared" si="50"/>
        <v>#DIV/0!</v>
      </c>
      <c r="O155">
        <f t="shared" si="51"/>
        <v>3.0452678692115294</v>
      </c>
      <c r="P155">
        <f t="shared" si="52"/>
        <v>4.5242239855896553</v>
      </c>
      <c r="Q155">
        <f t="shared" si="46"/>
        <v>3.0452678692115294</v>
      </c>
      <c r="R155">
        <f t="shared" si="46"/>
        <v>4.5242239855896553</v>
      </c>
      <c r="S155">
        <f t="shared" si="53"/>
        <v>7.5694918548011847</v>
      </c>
      <c r="T155">
        <f t="shared" si="54"/>
        <v>461.7170334290268</v>
      </c>
      <c r="U155">
        <f t="shared" si="55"/>
        <v>7.6952838904837799</v>
      </c>
      <c r="W155">
        <f t="shared" si="56"/>
        <v>7.6845420769114465</v>
      </c>
      <c r="Y155">
        <f t="shared" si="57"/>
        <v>11.559690066467677</v>
      </c>
      <c r="Z155">
        <f t="shared" si="58"/>
        <v>11.559690066467677</v>
      </c>
      <c r="AA155">
        <f t="shared" si="59"/>
        <v>346.79070199403031</v>
      </c>
      <c r="AB155">
        <f t="shared" si="60"/>
        <v>8.9957859461885295E-3</v>
      </c>
      <c r="AC155">
        <f t="shared" si="61"/>
        <v>111.16316083795826</v>
      </c>
      <c r="AD155">
        <f t="shared" si="62"/>
        <v>1.8527193472993042</v>
      </c>
    </row>
    <row r="156" spans="1:30">
      <c r="A156">
        <f t="shared" si="42"/>
        <v>0.42589437819420783</v>
      </c>
      <c r="B156">
        <f t="shared" si="43"/>
        <v>0.78740157480314965</v>
      </c>
      <c r="C156">
        <f t="shared" si="44"/>
        <v>0.23364485981308411</v>
      </c>
      <c r="E156">
        <f t="shared" si="45"/>
        <v>25</v>
      </c>
      <c r="F156">
        <v>50</v>
      </c>
      <c r="G156">
        <v>25</v>
      </c>
      <c r="I156">
        <f t="shared" si="47"/>
        <v>0</v>
      </c>
      <c r="J156" t="e">
        <f t="shared" si="48"/>
        <v>#DIV/0!</v>
      </c>
      <c r="L156" t="e">
        <f t="shared" si="49"/>
        <v>#DIV/0!</v>
      </c>
      <c r="M156" t="e">
        <f t="shared" si="50"/>
        <v>#DIV/0!</v>
      </c>
      <c r="O156">
        <f t="shared" si="51"/>
        <v>3.0452678692115294</v>
      </c>
      <c r="P156">
        <f t="shared" si="52"/>
        <v>8.7175672905445776</v>
      </c>
      <c r="Q156">
        <f t="shared" si="46"/>
        <v>3.0452678692115294</v>
      </c>
      <c r="R156">
        <f t="shared" si="46"/>
        <v>8.7175672905445776</v>
      </c>
      <c r="S156">
        <f t="shared" si="53"/>
        <v>11.762835159756108</v>
      </c>
      <c r="T156">
        <f t="shared" si="54"/>
        <v>533.27208382649326</v>
      </c>
      <c r="U156">
        <f t="shared" si="55"/>
        <v>8.8878680637748868</v>
      </c>
      <c r="W156">
        <f t="shared" si="56"/>
        <v>12.244637035515174</v>
      </c>
      <c r="Y156">
        <f t="shared" si="57"/>
        <v>18.667825375415369</v>
      </c>
      <c r="Z156">
        <f t="shared" si="58"/>
        <v>18.667825375415369</v>
      </c>
      <c r="AA156">
        <f t="shared" si="59"/>
        <v>466.69563438538421</v>
      </c>
      <c r="AB156">
        <f t="shared" si="60"/>
        <v>9.5083160131775868E-3</v>
      </c>
      <c r="AC156">
        <f t="shared" si="61"/>
        <v>105.1710942940999</v>
      </c>
      <c r="AD156">
        <f t="shared" si="62"/>
        <v>1.7528515715683317</v>
      </c>
    </row>
    <row r="157" spans="1:30">
      <c r="A157">
        <f t="shared" si="42"/>
        <v>0.34071550255536626</v>
      </c>
      <c r="B157">
        <f t="shared" si="43"/>
        <v>0.78740157480314965</v>
      </c>
      <c r="C157">
        <f t="shared" si="44"/>
        <v>0.28037383177570091</v>
      </c>
      <c r="E157">
        <f t="shared" si="45"/>
        <v>20</v>
      </c>
      <c r="F157">
        <v>50</v>
      </c>
      <c r="G157">
        <v>30</v>
      </c>
      <c r="I157">
        <f t="shared" si="47"/>
        <v>0</v>
      </c>
      <c r="J157" t="e">
        <f t="shared" si="48"/>
        <v>#DIV/0!</v>
      </c>
      <c r="L157" t="e">
        <f t="shared" si="49"/>
        <v>#DIV/0!</v>
      </c>
      <c r="M157" t="e">
        <f t="shared" si="50"/>
        <v>#DIV/0!</v>
      </c>
      <c r="O157">
        <f t="shared" si="51"/>
        <v>3.0452678692115294</v>
      </c>
      <c r="P157">
        <f t="shared" si="52"/>
        <v>12.888423386618358</v>
      </c>
      <c r="Q157">
        <f t="shared" si="46"/>
        <v>3.0452678692115294</v>
      </c>
      <c r="R157">
        <f t="shared" si="46"/>
        <v>12.888423386618358</v>
      </c>
      <c r="S157">
        <f t="shared" si="53"/>
        <v>15.933691255829888</v>
      </c>
      <c r="T157">
        <f t="shared" si="54"/>
        <v>642.60871186790291</v>
      </c>
      <c r="U157">
        <f t="shared" si="55"/>
        <v>10.710145197798381</v>
      </c>
      <c r="W157">
        <f t="shared" si="56"/>
        <v>16.325753245179619</v>
      </c>
      <c r="Y157">
        <f t="shared" si="57"/>
        <v>33.961028998051397</v>
      </c>
      <c r="Z157">
        <f t="shared" si="58"/>
        <v>33.961028998051397</v>
      </c>
      <c r="AA157">
        <f t="shared" si="59"/>
        <v>679.22057996102797</v>
      </c>
      <c r="AB157">
        <f t="shared" si="60"/>
        <v>1.0459336643772188E-2</v>
      </c>
      <c r="AC157">
        <f t="shared" si="61"/>
        <v>95.608357781985234</v>
      </c>
      <c r="AD157">
        <f t="shared" si="62"/>
        <v>1.5934726296997539</v>
      </c>
    </row>
    <row r="158" spans="1:30">
      <c r="A158">
        <f t="shared" ref="A158:A175" si="63">E158/58.7</f>
        <v>0.25553662691652468</v>
      </c>
      <c r="B158">
        <f t="shared" ref="B158:B175" si="64">F158/63.5</f>
        <v>0.78740157480314965</v>
      </c>
      <c r="C158">
        <f t="shared" ref="C158:C175" si="65">G158/107</f>
        <v>0.32710280373831774</v>
      </c>
      <c r="E158">
        <f t="shared" ref="E158:E175" si="66">100-F158-G158</f>
        <v>15</v>
      </c>
      <c r="F158">
        <v>50</v>
      </c>
      <c r="G158">
        <v>35</v>
      </c>
      <c r="I158">
        <f t="shared" si="47"/>
        <v>0</v>
      </c>
      <c r="J158" t="e">
        <f t="shared" si="48"/>
        <v>#DIV/0!</v>
      </c>
      <c r="L158" t="e">
        <f t="shared" si="49"/>
        <v>#DIV/0!</v>
      </c>
      <c r="M158" t="e">
        <f t="shared" si="50"/>
        <v>#DIV/0!</v>
      </c>
      <c r="O158">
        <f t="shared" si="51"/>
        <v>3.0452678692115294</v>
      </c>
      <c r="P158">
        <f t="shared" si="52"/>
        <v>15.236436151275491</v>
      </c>
      <c r="Q158">
        <f t="shared" si="46"/>
        <v>3.0452678692115294</v>
      </c>
      <c r="R158">
        <f t="shared" si="46"/>
        <v>15.236436151275491</v>
      </c>
      <c r="S158">
        <f t="shared" si="53"/>
        <v>18.28170402048702</v>
      </c>
      <c r="T158">
        <f t="shared" si="54"/>
        <v>839.80302918301118</v>
      </c>
      <c r="U158">
        <f t="shared" si="55"/>
        <v>13.996717153050186</v>
      </c>
      <c r="W158">
        <f t="shared" si="56"/>
        <v>18.279218921158076</v>
      </c>
      <c r="Y158">
        <f t="shared" si="57"/>
        <v>48.409114577944038</v>
      </c>
      <c r="Z158">
        <f t="shared" si="58"/>
        <v>48.409114577944038</v>
      </c>
      <c r="AA158">
        <f t="shared" si="59"/>
        <v>726.13671866916059</v>
      </c>
      <c r="AB158">
        <f t="shared" si="60"/>
        <v>8.3168126040519506E-3</v>
      </c>
      <c r="AC158">
        <f t="shared" si="61"/>
        <v>120.23837106932048</v>
      </c>
      <c r="AD158">
        <f t="shared" si="62"/>
        <v>2.0039728511553414</v>
      </c>
    </row>
    <row r="159" spans="1:30">
      <c r="A159">
        <f t="shared" si="63"/>
        <v>0.17035775127768313</v>
      </c>
      <c r="B159">
        <f t="shared" si="64"/>
        <v>0.78740157480314965</v>
      </c>
      <c r="C159">
        <f t="shared" si="65"/>
        <v>0.37383177570093457</v>
      </c>
      <c r="E159">
        <f t="shared" si="66"/>
        <v>10</v>
      </c>
      <c r="F159">
        <v>50</v>
      </c>
      <c r="G159">
        <v>40</v>
      </c>
      <c r="I159">
        <f t="shared" si="47"/>
        <v>0</v>
      </c>
      <c r="J159" t="e">
        <f t="shared" si="48"/>
        <v>#DIV/0!</v>
      </c>
      <c r="L159" t="e">
        <f t="shared" si="49"/>
        <v>#DIV/0!</v>
      </c>
      <c r="M159" t="e">
        <f t="shared" si="50"/>
        <v>#DIV/0!</v>
      </c>
      <c r="O159">
        <f t="shared" si="51"/>
        <v>3.0452678692115294</v>
      </c>
      <c r="P159">
        <f t="shared" si="52"/>
        <v>15.009698000922032</v>
      </c>
      <c r="Q159">
        <f t="shared" si="46"/>
        <v>3.0452678692115294</v>
      </c>
      <c r="R159">
        <f t="shared" si="46"/>
        <v>15.009698000922032</v>
      </c>
      <c r="S159">
        <f t="shared" si="53"/>
        <v>18.054965870133561</v>
      </c>
      <c r="T159">
        <f t="shared" si="54"/>
        <v>1262.1239513457447</v>
      </c>
      <c r="U159">
        <f t="shared" si="55"/>
        <v>21.035399189095745</v>
      </c>
      <c r="W159">
        <f t="shared" si="56"/>
        <v>17.941446429310062</v>
      </c>
      <c r="Y159">
        <f t="shared" si="57"/>
        <v>26.752744799283064</v>
      </c>
      <c r="Z159">
        <f t="shared" si="58"/>
        <v>26.752744799283064</v>
      </c>
      <c r="AA159">
        <f t="shared" si="59"/>
        <v>267.52744799283062</v>
      </c>
      <c r="AB159">
        <f t="shared" si="60"/>
        <v>2.4666271677371179E-3</v>
      </c>
      <c r="AC159">
        <f t="shared" si="61"/>
        <v>405.41189729836606</v>
      </c>
      <c r="AD159">
        <f t="shared" si="62"/>
        <v>6.7568649549727677</v>
      </c>
    </row>
    <row r="160" spans="1:30">
      <c r="A160">
        <f t="shared" si="63"/>
        <v>8.5178875638841564E-2</v>
      </c>
      <c r="B160">
        <f t="shared" si="64"/>
        <v>0.78740157480314965</v>
      </c>
      <c r="C160">
        <f t="shared" si="65"/>
        <v>0.42056074766355139</v>
      </c>
      <c r="E160">
        <f t="shared" si="66"/>
        <v>5</v>
      </c>
      <c r="F160">
        <v>50</v>
      </c>
      <c r="G160">
        <v>45</v>
      </c>
      <c r="I160">
        <f t="shared" si="47"/>
        <v>0</v>
      </c>
      <c r="J160" t="e">
        <f t="shared" si="48"/>
        <v>#DIV/0!</v>
      </c>
      <c r="L160" t="e">
        <f t="shared" si="49"/>
        <v>#DIV/0!</v>
      </c>
      <c r="M160" t="e">
        <f t="shared" si="50"/>
        <v>#DIV/0!</v>
      </c>
      <c r="O160">
        <f t="shared" si="51"/>
        <v>3.0452678692115294</v>
      </c>
      <c r="P160">
        <f t="shared" si="52"/>
        <v>12.840777156141884</v>
      </c>
      <c r="Q160">
        <f t="shared" si="46"/>
        <v>3.0452678692115294</v>
      </c>
      <c r="R160">
        <f t="shared" si="46"/>
        <v>12.840777156141884</v>
      </c>
      <c r="S160">
        <f t="shared" si="53"/>
        <v>15.886045025353415</v>
      </c>
      <c r="T160">
        <f t="shared" si="54"/>
        <v>2571.4916747292905</v>
      </c>
      <c r="U160">
        <f t="shared" si="55"/>
        <v>42.858194578821511</v>
      </c>
      <c r="W160">
        <f t="shared" si="56"/>
        <v>16.105843501932334</v>
      </c>
      <c r="Y160">
        <f t="shared" si="57"/>
        <v>17.357699731279723</v>
      </c>
      <c r="Z160">
        <f t="shared" si="58"/>
        <v>17.357699731279723</v>
      </c>
      <c r="AA160">
        <f t="shared" si="59"/>
        <v>86.788498656398616</v>
      </c>
      <c r="AB160">
        <f t="shared" si="60"/>
        <v>6.2680704247113626E-4</v>
      </c>
      <c r="AC160">
        <f t="shared" si="61"/>
        <v>1595.387307803021</v>
      </c>
      <c r="AD160">
        <f t="shared" si="62"/>
        <v>26.589788463383684</v>
      </c>
    </row>
    <row r="161" spans="1:30">
      <c r="A161">
        <f t="shared" si="63"/>
        <v>0.59625212947189099</v>
      </c>
      <c r="B161">
        <f t="shared" si="64"/>
        <v>0.94488188976377951</v>
      </c>
      <c r="C161">
        <f t="shared" si="65"/>
        <v>4.6728971962616821E-2</v>
      </c>
      <c r="E161">
        <f t="shared" si="66"/>
        <v>35</v>
      </c>
      <c r="F161">
        <v>60</v>
      </c>
      <c r="G161">
        <v>5</v>
      </c>
      <c r="I161">
        <f t="shared" si="47"/>
        <v>0</v>
      </c>
      <c r="J161" t="e">
        <f t="shared" si="48"/>
        <v>#DIV/0!</v>
      </c>
      <c r="L161" t="e">
        <f t="shared" si="49"/>
        <v>#DIV/0!</v>
      </c>
      <c r="M161" t="e">
        <f t="shared" si="50"/>
        <v>#DIV/0!</v>
      </c>
      <c r="O161">
        <f t="shared" si="51"/>
        <v>1.9290682916904758</v>
      </c>
      <c r="P161">
        <f t="shared" si="52"/>
        <v>8.5398789433318037E-2</v>
      </c>
      <c r="Q161">
        <f t="shared" si="46"/>
        <v>1.9290682916904758</v>
      </c>
      <c r="R161">
        <f t="shared" si="46"/>
        <v>8.5398789433318037E-2</v>
      </c>
      <c r="S161">
        <f t="shared" si="53"/>
        <v>2.0144670811237937</v>
      </c>
      <c r="T161">
        <f t="shared" si="54"/>
        <v>417.30775829642857</v>
      </c>
      <c r="U161">
        <f t="shared" si="55"/>
        <v>6.9551293049404759</v>
      </c>
      <c r="W161">
        <f t="shared" si="56"/>
        <v>1.7928039149532264</v>
      </c>
      <c r="Y161">
        <f t="shared" si="57"/>
        <v>4.5984440878584207</v>
      </c>
      <c r="Z161">
        <f t="shared" si="58"/>
        <v>4.5984440878584207</v>
      </c>
      <c r="AA161">
        <f t="shared" si="59"/>
        <v>160.94554307504472</v>
      </c>
      <c r="AB161">
        <f t="shared" si="60"/>
        <v>6.1295932937091031E-3</v>
      </c>
      <c r="AC161">
        <f t="shared" si="61"/>
        <v>163.14296105523275</v>
      </c>
      <c r="AD161">
        <f t="shared" si="62"/>
        <v>2.7190493509205456</v>
      </c>
    </row>
    <row r="162" spans="1:30">
      <c r="A162">
        <f t="shared" si="63"/>
        <v>0.51107325383304936</v>
      </c>
      <c r="B162">
        <f t="shared" si="64"/>
        <v>0.94488188976377951</v>
      </c>
      <c r="C162">
        <f t="shared" si="65"/>
        <v>9.3457943925233641E-2</v>
      </c>
      <c r="E162">
        <f t="shared" si="66"/>
        <v>30</v>
      </c>
      <c r="F162">
        <v>60</v>
      </c>
      <c r="G162">
        <v>10</v>
      </c>
      <c r="I162">
        <f t="shared" si="47"/>
        <v>0</v>
      </c>
      <c r="J162" t="e">
        <f t="shared" si="48"/>
        <v>#DIV/0!</v>
      </c>
      <c r="L162" t="e">
        <f t="shared" si="49"/>
        <v>#DIV/0!</v>
      </c>
      <c r="M162" t="e">
        <f t="shared" si="50"/>
        <v>#DIV/0!</v>
      </c>
      <c r="O162">
        <f t="shared" si="51"/>
        <v>1.9290682916904758</v>
      </c>
      <c r="P162">
        <f t="shared" si="52"/>
        <v>0.46665738314897487</v>
      </c>
      <c r="Q162">
        <f t="shared" si="46"/>
        <v>1.9290682916904758</v>
      </c>
      <c r="R162">
        <f t="shared" si="46"/>
        <v>0.46665738314897487</v>
      </c>
      <c r="S162">
        <f t="shared" si="53"/>
        <v>2.3957256748394506</v>
      </c>
      <c r="T162">
        <f t="shared" si="54"/>
        <v>485.04628820527716</v>
      </c>
      <c r="U162">
        <f t="shared" si="55"/>
        <v>8.0841048034212868</v>
      </c>
      <c r="W162">
        <f t="shared" si="56"/>
        <v>1.9518225426758822</v>
      </c>
      <c r="Y162">
        <f t="shared" si="57"/>
        <v>5.8269705322321128</v>
      </c>
      <c r="Z162">
        <f t="shared" si="58"/>
        <v>5.8269705322321128</v>
      </c>
      <c r="AA162">
        <f t="shared" si="59"/>
        <v>174.80911596696339</v>
      </c>
      <c r="AB162">
        <f t="shared" si="60"/>
        <v>5.5330694489992621E-3</v>
      </c>
      <c r="AC162">
        <f t="shared" si="61"/>
        <v>180.73151064114421</v>
      </c>
      <c r="AD162">
        <f t="shared" si="62"/>
        <v>3.0121918440190703</v>
      </c>
    </row>
    <row r="163" spans="1:30">
      <c r="A163">
        <f t="shared" si="63"/>
        <v>0.42589437819420783</v>
      </c>
      <c r="B163">
        <f t="shared" si="64"/>
        <v>0.94488188976377951</v>
      </c>
      <c r="C163">
        <f t="shared" si="65"/>
        <v>0.14018691588785046</v>
      </c>
      <c r="E163">
        <f t="shared" si="66"/>
        <v>25</v>
      </c>
      <c r="F163">
        <v>60</v>
      </c>
      <c r="G163">
        <v>15</v>
      </c>
      <c r="I163">
        <f t="shared" si="47"/>
        <v>0</v>
      </c>
      <c r="J163" t="e">
        <f t="shared" si="48"/>
        <v>#DIV/0!</v>
      </c>
      <c r="L163" t="e">
        <f t="shared" si="49"/>
        <v>#DIV/0!</v>
      </c>
      <c r="M163" t="e">
        <f t="shared" si="50"/>
        <v>#DIV/0!</v>
      </c>
      <c r="O163">
        <f t="shared" si="51"/>
        <v>1.9290682916904758</v>
      </c>
      <c r="P163">
        <f t="shared" si="52"/>
        <v>1.7287027479173662</v>
      </c>
      <c r="Q163">
        <f t="shared" si="46"/>
        <v>1.9290682916904758</v>
      </c>
      <c r="R163">
        <f t="shared" si="46"/>
        <v>1.7287027479173662</v>
      </c>
      <c r="S163">
        <f t="shared" si="53"/>
        <v>3.6577710396078418</v>
      </c>
      <c r="T163">
        <f t="shared" si="54"/>
        <v>574.96895218040845</v>
      </c>
      <c r="U163">
        <f t="shared" si="55"/>
        <v>9.5828158696734747</v>
      </c>
      <c r="W163">
        <f t="shared" si="56"/>
        <v>3.0138006574396017</v>
      </c>
      <c r="Y163">
        <f t="shared" si="57"/>
        <v>9.4369889973397978</v>
      </c>
      <c r="Z163">
        <f t="shared" si="58"/>
        <v>9.4369889973397978</v>
      </c>
      <c r="AA163">
        <f t="shared" si="59"/>
        <v>235.92472493349496</v>
      </c>
      <c r="AB163">
        <f t="shared" si="60"/>
        <v>5.6363208881458886E-3</v>
      </c>
      <c r="AC163">
        <f t="shared" si="61"/>
        <v>177.42070046138869</v>
      </c>
      <c r="AD163">
        <f t="shared" si="62"/>
        <v>2.9570116743564783</v>
      </c>
    </row>
    <row r="164" spans="1:30">
      <c r="A164">
        <f t="shared" si="63"/>
        <v>0.34071550255536626</v>
      </c>
      <c r="B164">
        <f t="shared" si="64"/>
        <v>0.94488188976377951</v>
      </c>
      <c r="C164">
        <f t="shared" si="65"/>
        <v>0.18691588785046728</v>
      </c>
      <c r="E164">
        <f t="shared" si="66"/>
        <v>20</v>
      </c>
      <c r="F164">
        <v>60</v>
      </c>
      <c r="G164">
        <v>20</v>
      </c>
      <c r="I164">
        <f t="shared" si="47"/>
        <v>0</v>
      </c>
      <c r="J164" t="e">
        <f t="shared" si="48"/>
        <v>#DIV/0!</v>
      </c>
      <c r="L164" t="e">
        <f t="shared" si="49"/>
        <v>#DIV/0!</v>
      </c>
      <c r="M164" t="e">
        <f t="shared" si="50"/>
        <v>#DIV/0!</v>
      </c>
      <c r="O164">
        <f t="shared" si="51"/>
        <v>1.9290682916904758</v>
      </c>
      <c r="P164">
        <f t="shared" si="52"/>
        <v>4.5242239855896553</v>
      </c>
      <c r="Q164">
        <f t="shared" ref="Q164:R176" si="67">IF(F164=0,0,O164)</f>
        <v>1.9290682916904758</v>
      </c>
      <c r="R164">
        <f t="shared" si="67"/>
        <v>4.5242239855896553</v>
      </c>
      <c r="S164">
        <f t="shared" si="53"/>
        <v>6.4532922772801307</v>
      </c>
      <c r="T164">
        <f t="shared" si="54"/>
        <v>699.83744425629402</v>
      </c>
      <c r="U164">
        <f t="shared" si="55"/>
        <v>11.663957404271567</v>
      </c>
      <c r="W164">
        <f t="shared" si="56"/>
        <v>6.0616887593946531</v>
      </c>
      <c r="Y164">
        <f t="shared" si="57"/>
        <v>23.69696451226643</v>
      </c>
      <c r="Z164">
        <f t="shared" si="58"/>
        <v>23.69696451226643</v>
      </c>
      <c r="AA164">
        <f t="shared" si="59"/>
        <v>473.93929024532861</v>
      </c>
      <c r="AB164">
        <f t="shared" si="60"/>
        <v>7.7038830905413226E-3</v>
      </c>
      <c r="AC164">
        <f t="shared" si="61"/>
        <v>129.80466970322803</v>
      </c>
      <c r="AD164">
        <f t="shared" si="62"/>
        <v>2.1634111617204672</v>
      </c>
    </row>
    <row r="165" spans="1:30">
      <c r="A165">
        <f t="shared" si="63"/>
        <v>0.25553662691652468</v>
      </c>
      <c r="B165">
        <f t="shared" si="64"/>
        <v>0.94488188976377951</v>
      </c>
      <c r="C165">
        <f t="shared" si="65"/>
        <v>0.23364485981308411</v>
      </c>
      <c r="E165">
        <f t="shared" si="66"/>
        <v>15</v>
      </c>
      <c r="F165">
        <v>60</v>
      </c>
      <c r="G165">
        <v>25</v>
      </c>
      <c r="I165">
        <f t="shared" si="47"/>
        <v>0</v>
      </c>
      <c r="J165" t="e">
        <f t="shared" si="48"/>
        <v>#DIV/0!</v>
      </c>
      <c r="L165" t="e">
        <f t="shared" si="49"/>
        <v>#DIV/0!</v>
      </c>
      <c r="M165" t="e">
        <f t="shared" si="50"/>
        <v>#DIV/0!</v>
      </c>
      <c r="O165">
        <f t="shared" si="51"/>
        <v>1.9290682916904758</v>
      </c>
      <c r="P165">
        <f t="shared" si="52"/>
        <v>8.7175672905445776</v>
      </c>
      <c r="Q165">
        <f t="shared" si="67"/>
        <v>1.9290682916904758</v>
      </c>
      <c r="R165">
        <f t="shared" si="67"/>
        <v>8.7175672905445776</v>
      </c>
      <c r="S165">
        <f t="shared" si="53"/>
        <v>10.646635582235053</v>
      </c>
      <c r="T165">
        <f t="shared" si="54"/>
        <v>897.75285810210278</v>
      </c>
      <c r="U165">
        <f t="shared" si="55"/>
        <v>14.962547635035046</v>
      </c>
      <c r="W165">
        <f t="shared" si="56"/>
        <v>10.690331159532935</v>
      </c>
      <c r="Y165">
        <f t="shared" si="57"/>
        <v>40.820226816318893</v>
      </c>
      <c r="Z165">
        <f t="shared" si="58"/>
        <v>40.820226816318893</v>
      </c>
      <c r="AA165">
        <f t="shared" si="59"/>
        <v>612.30340224478346</v>
      </c>
      <c r="AB165">
        <f t="shared" si="60"/>
        <v>7.1708396199139275E-3</v>
      </c>
      <c r="AC165">
        <f t="shared" si="61"/>
        <v>139.45368366947289</v>
      </c>
      <c r="AD165">
        <f t="shared" si="62"/>
        <v>2.3242280611578816</v>
      </c>
    </row>
    <row r="166" spans="1:30">
      <c r="A166">
        <f t="shared" si="63"/>
        <v>0.17035775127768313</v>
      </c>
      <c r="B166">
        <f t="shared" si="64"/>
        <v>0.94488188976377951</v>
      </c>
      <c r="C166">
        <f t="shared" si="65"/>
        <v>0.28037383177570091</v>
      </c>
      <c r="E166">
        <f t="shared" si="66"/>
        <v>10</v>
      </c>
      <c r="F166">
        <v>60</v>
      </c>
      <c r="G166">
        <v>30</v>
      </c>
      <c r="I166">
        <f t="shared" si="47"/>
        <v>0</v>
      </c>
      <c r="J166" t="e">
        <f t="shared" si="48"/>
        <v>#DIV/0!</v>
      </c>
      <c r="L166" t="e">
        <f t="shared" si="49"/>
        <v>#DIV/0!</v>
      </c>
      <c r="M166" t="e">
        <f t="shared" si="50"/>
        <v>#DIV/0!</v>
      </c>
      <c r="O166">
        <f t="shared" si="51"/>
        <v>1.9290682916904758</v>
      </c>
      <c r="P166">
        <f t="shared" si="52"/>
        <v>12.888423386618358</v>
      </c>
      <c r="Q166">
        <f t="shared" si="67"/>
        <v>1.9290682916904758</v>
      </c>
      <c r="R166">
        <f t="shared" si="67"/>
        <v>12.888423386618358</v>
      </c>
      <c r="S166">
        <f t="shared" si="53"/>
        <v>14.817491678308834</v>
      </c>
      <c r="T166">
        <f t="shared" si="54"/>
        <v>1297.7116798323937</v>
      </c>
      <c r="U166">
        <f t="shared" si="55"/>
        <v>21.628527997206561</v>
      </c>
      <c r="W166">
        <f t="shared" si="56"/>
        <v>14.832794792292132</v>
      </c>
      <c r="Y166">
        <f t="shared" si="57"/>
        <v>23.644093162265136</v>
      </c>
      <c r="Z166">
        <f t="shared" si="58"/>
        <v>23.644093162265136</v>
      </c>
      <c r="AA166">
        <f t="shared" si="59"/>
        <v>236.44093162265136</v>
      </c>
      <c r="AB166">
        <f t="shared" si="60"/>
        <v>2.2579928296822239E-3</v>
      </c>
      <c r="AC166">
        <f t="shared" si="61"/>
        <v>442.87120262500298</v>
      </c>
      <c r="AD166">
        <f t="shared" si="62"/>
        <v>7.3811867104167161</v>
      </c>
    </row>
    <row r="167" spans="1:30">
      <c r="A167">
        <f t="shared" si="63"/>
        <v>8.5178875638841564E-2</v>
      </c>
      <c r="B167">
        <f t="shared" si="64"/>
        <v>0.94488188976377951</v>
      </c>
      <c r="C167">
        <f t="shared" si="65"/>
        <v>0.32710280373831774</v>
      </c>
      <c r="E167">
        <f t="shared" si="66"/>
        <v>5</v>
      </c>
      <c r="F167">
        <v>60</v>
      </c>
      <c r="G167">
        <v>35</v>
      </c>
      <c r="I167">
        <f t="shared" si="47"/>
        <v>0</v>
      </c>
      <c r="J167" t="e">
        <f t="shared" si="48"/>
        <v>#DIV/0!</v>
      </c>
      <c r="L167" t="e">
        <f t="shared" si="49"/>
        <v>#DIV/0!</v>
      </c>
      <c r="M167" t="e">
        <f t="shared" si="50"/>
        <v>#DIV/0!</v>
      </c>
      <c r="O167">
        <f t="shared" si="51"/>
        <v>1.9290682916904758</v>
      </c>
      <c r="P167">
        <f t="shared" si="52"/>
        <v>15.236436151275491</v>
      </c>
      <c r="Q167">
        <f t="shared" si="67"/>
        <v>1.9290682916904758</v>
      </c>
      <c r="R167">
        <f t="shared" si="67"/>
        <v>15.236436151275491</v>
      </c>
      <c r="S167">
        <f t="shared" si="53"/>
        <v>17.165504442965968</v>
      </c>
      <c r="T167">
        <f t="shared" si="54"/>
        <v>2543.4107198766937</v>
      </c>
      <c r="U167">
        <f t="shared" si="55"/>
        <v>42.390178664611561</v>
      </c>
      <c r="W167">
        <f t="shared" si="56"/>
        <v>16.815625004629915</v>
      </c>
      <c r="Y167">
        <f t="shared" si="57"/>
        <v>18.067481233977304</v>
      </c>
      <c r="Z167">
        <f t="shared" si="58"/>
        <v>18.067481233977304</v>
      </c>
      <c r="AA167">
        <f t="shared" si="59"/>
        <v>90.337406169886521</v>
      </c>
      <c r="AB167">
        <f t="shared" si="60"/>
        <v>6.387161280868675E-4</v>
      </c>
      <c r="AC167">
        <f t="shared" si="61"/>
        <v>1565.6407534208947</v>
      </c>
      <c r="AD167">
        <f t="shared" si="62"/>
        <v>26.094012557014914</v>
      </c>
    </row>
    <row r="168" spans="1:30">
      <c r="A168">
        <f t="shared" si="63"/>
        <v>0.42589437819420783</v>
      </c>
      <c r="B168">
        <f t="shared" si="64"/>
        <v>1.1023622047244095</v>
      </c>
      <c r="C168">
        <f t="shared" si="65"/>
        <v>4.6728971962616821E-2</v>
      </c>
      <c r="E168">
        <f t="shared" si="66"/>
        <v>25</v>
      </c>
      <c r="F168">
        <v>70</v>
      </c>
      <c r="G168">
        <v>5</v>
      </c>
      <c r="I168">
        <f t="shared" si="47"/>
        <v>0</v>
      </c>
      <c r="J168" t="e">
        <f t="shared" si="48"/>
        <v>#DIV/0!</v>
      </c>
      <c r="L168" t="e">
        <f t="shared" si="49"/>
        <v>#DIV/0!</v>
      </c>
      <c r="M168" t="e">
        <f t="shared" si="50"/>
        <v>#DIV/0!</v>
      </c>
      <c r="O168">
        <f t="shared" si="51"/>
        <v>1.3248349406111659</v>
      </c>
      <c r="P168">
        <f t="shared" si="52"/>
        <v>8.5398789433318037E-2</v>
      </c>
      <c r="Q168">
        <f t="shared" si="67"/>
        <v>1.3248349406111659</v>
      </c>
      <c r="R168">
        <f t="shared" si="67"/>
        <v>8.5398789433318037E-2</v>
      </c>
      <c r="S168">
        <f t="shared" si="53"/>
        <v>1.410233730044484</v>
      </c>
      <c r="T168">
        <f t="shared" si="54"/>
        <v>587.71188870993115</v>
      </c>
      <c r="U168">
        <f t="shared" si="55"/>
        <v>9.7951981451655197</v>
      </c>
      <c r="W168">
        <f t="shared" si="56"/>
        <v>0.86545719187452075</v>
      </c>
      <c r="Y168">
        <f t="shared" si="57"/>
        <v>7.2886455317747174</v>
      </c>
      <c r="Z168">
        <f t="shared" si="58"/>
        <v>7.2886455317747174</v>
      </c>
      <c r="AA168">
        <f t="shared" si="59"/>
        <v>182.21613829436794</v>
      </c>
      <c r="AB168">
        <f t="shared" si="60"/>
        <v>4.7351701056101998E-3</v>
      </c>
      <c r="AC168">
        <f t="shared" si="61"/>
        <v>211.18565493881758</v>
      </c>
      <c r="AD168">
        <f t="shared" si="62"/>
        <v>3.5197609156469598</v>
      </c>
    </row>
    <row r="169" spans="1:30">
      <c r="A169">
        <f t="shared" si="63"/>
        <v>0.34071550255536626</v>
      </c>
      <c r="B169">
        <f t="shared" si="64"/>
        <v>1.1023622047244095</v>
      </c>
      <c r="C169">
        <f t="shared" si="65"/>
        <v>9.3457943925233641E-2</v>
      </c>
      <c r="E169">
        <f t="shared" si="66"/>
        <v>20</v>
      </c>
      <c r="F169">
        <v>70</v>
      </c>
      <c r="G169">
        <v>10</v>
      </c>
      <c r="I169">
        <f t="shared" si="47"/>
        <v>0</v>
      </c>
      <c r="J169" t="e">
        <f t="shared" si="48"/>
        <v>#DIV/0!</v>
      </c>
      <c r="L169" t="e">
        <f t="shared" si="49"/>
        <v>#DIV/0!</v>
      </c>
      <c r="M169" t="e">
        <f t="shared" si="50"/>
        <v>#DIV/0!</v>
      </c>
      <c r="O169">
        <f t="shared" si="51"/>
        <v>1.3248349406111659</v>
      </c>
      <c r="P169">
        <f t="shared" si="52"/>
        <v>0.46665738314897487</v>
      </c>
      <c r="Q169">
        <f t="shared" si="67"/>
        <v>1.3248349406111659</v>
      </c>
      <c r="R169">
        <f t="shared" si="67"/>
        <v>0.46665738314897487</v>
      </c>
      <c r="S169">
        <f t="shared" si="53"/>
        <v>1.7914923237601408</v>
      </c>
      <c r="T169">
        <f t="shared" si="54"/>
        <v>731.88827768674184</v>
      </c>
      <c r="U169">
        <f t="shared" si="55"/>
        <v>12.198137961445697</v>
      </c>
      <c r="W169">
        <f t="shared" si="56"/>
        <v>1.0257710630299846</v>
      </c>
      <c r="Y169">
        <f t="shared" si="57"/>
        <v>18.661046815901763</v>
      </c>
      <c r="Z169">
        <f t="shared" si="58"/>
        <v>18.661046815901763</v>
      </c>
      <c r="AA169">
        <f t="shared" si="59"/>
        <v>373.22093631803523</v>
      </c>
      <c r="AB169">
        <f t="shared" si="60"/>
        <v>6.3519588767521505E-3</v>
      </c>
      <c r="AC169">
        <f t="shared" si="61"/>
        <v>157.43174970164711</v>
      </c>
      <c r="AD169">
        <f t="shared" si="62"/>
        <v>2.6238624950274518</v>
      </c>
    </row>
    <row r="170" spans="1:30">
      <c r="A170">
        <f t="shared" si="63"/>
        <v>0.25553662691652468</v>
      </c>
      <c r="B170">
        <f t="shared" si="64"/>
        <v>1.1023622047244095</v>
      </c>
      <c r="C170">
        <f t="shared" si="65"/>
        <v>0.14018691588785046</v>
      </c>
      <c r="E170">
        <f t="shared" si="66"/>
        <v>15</v>
      </c>
      <c r="F170">
        <v>70</v>
      </c>
      <c r="G170">
        <v>15</v>
      </c>
      <c r="I170">
        <f t="shared" si="47"/>
        <v>0</v>
      </c>
      <c r="J170" t="e">
        <f t="shared" si="48"/>
        <v>#DIV/0!</v>
      </c>
      <c r="L170" t="e">
        <f t="shared" si="49"/>
        <v>#DIV/0!</v>
      </c>
      <c r="M170" t="e">
        <f t="shared" si="50"/>
        <v>#DIV/0!</v>
      </c>
      <c r="O170">
        <f t="shared" si="51"/>
        <v>1.3248349406111659</v>
      </c>
      <c r="P170">
        <f t="shared" si="52"/>
        <v>1.7287027479173662</v>
      </c>
      <c r="Q170">
        <f t="shared" si="67"/>
        <v>1.3248349406111659</v>
      </c>
      <c r="R170">
        <f t="shared" si="67"/>
        <v>1.7287027479173662</v>
      </c>
      <c r="S170">
        <f t="shared" si="53"/>
        <v>3.0535376885285324</v>
      </c>
      <c r="T170">
        <f t="shared" si="54"/>
        <v>963.90027515174461</v>
      </c>
      <c r="U170">
        <f t="shared" si="55"/>
        <v>16.065004585862411</v>
      </c>
      <c r="W170">
        <f t="shared" si="56"/>
        <v>2.0963992346998221</v>
      </c>
      <c r="Y170">
        <f t="shared" si="57"/>
        <v>32.226294891485779</v>
      </c>
      <c r="Z170">
        <f t="shared" si="58"/>
        <v>32.226294891485779</v>
      </c>
      <c r="AA170">
        <f t="shared" si="59"/>
        <v>483.39442337228667</v>
      </c>
      <c r="AB170">
        <f t="shared" si="60"/>
        <v>5.8730982218686573E-3</v>
      </c>
      <c r="AC170">
        <f t="shared" si="61"/>
        <v>170.26788284869303</v>
      </c>
      <c r="AD170">
        <f t="shared" si="62"/>
        <v>2.8377980474782172</v>
      </c>
    </row>
    <row r="171" spans="1:30">
      <c r="A171">
        <f t="shared" si="63"/>
        <v>0.17035775127768313</v>
      </c>
      <c r="B171">
        <f t="shared" si="64"/>
        <v>1.1023622047244095</v>
      </c>
      <c r="C171">
        <f t="shared" si="65"/>
        <v>0.18691588785046728</v>
      </c>
      <c r="E171">
        <f t="shared" si="66"/>
        <v>10</v>
      </c>
      <c r="F171">
        <v>70</v>
      </c>
      <c r="G171">
        <v>20</v>
      </c>
      <c r="I171">
        <f t="shared" si="47"/>
        <v>0</v>
      </c>
      <c r="J171" t="e">
        <f t="shared" si="48"/>
        <v>#DIV/0!</v>
      </c>
      <c r="L171" t="e">
        <f t="shared" si="49"/>
        <v>#DIV/0!</v>
      </c>
      <c r="M171" t="e">
        <f t="shared" si="50"/>
        <v>#DIV/0!</v>
      </c>
      <c r="O171">
        <f t="shared" si="51"/>
        <v>1.3248349406111659</v>
      </c>
      <c r="P171">
        <f t="shared" si="52"/>
        <v>4.5242239855896553</v>
      </c>
      <c r="Q171">
        <f t="shared" si="67"/>
        <v>1.3248349406111659</v>
      </c>
      <c r="R171">
        <f t="shared" si="67"/>
        <v>4.5242239855896553</v>
      </c>
      <c r="S171">
        <f t="shared" si="53"/>
        <v>5.8490589262008212</v>
      </c>
      <c r="T171">
        <f t="shared" si="54"/>
        <v>1407.6648532499896</v>
      </c>
      <c r="U171">
        <f t="shared" si="55"/>
        <v>23.461080887499826</v>
      </c>
      <c r="W171">
        <f t="shared" si="56"/>
        <v>5.169113088860942</v>
      </c>
      <c r="Y171">
        <f t="shared" si="57"/>
        <v>13.980411458833945</v>
      </c>
      <c r="Z171">
        <f t="shared" si="58"/>
        <v>13.980411458833945</v>
      </c>
      <c r="AA171">
        <f t="shared" si="59"/>
        <v>139.80411458833944</v>
      </c>
      <c r="AB171">
        <f t="shared" si="60"/>
        <v>1.6094235878412041E-3</v>
      </c>
      <c r="AC171">
        <f t="shared" si="61"/>
        <v>621.34046471963745</v>
      </c>
      <c r="AD171">
        <f t="shared" si="62"/>
        <v>10.355674411993958</v>
      </c>
    </row>
    <row r="172" spans="1:30">
      <c r="A172">
        <f t="shared" si="63"/>
        <v>8.5178875638841564E-2</v>
      </c>
      <c r="B172">
        <f t="shared" si="64"/>
        <v>1.1023622047244095</v>
      </c>
      <c r="C172">
        <f t="shared" si="65"/>
        <v>0.23364485981308411</v>
      </c>
      <c r="E172">
        <f t="shared" si="66"/>
        <v>5</v>
      </c>
      <c r="F172">
        <v>70</v>
      </c>
      <c r="G172">
        <v>25</v>
      </c>
      <c r="I172">
        <f t="shared" si="47"/>
        <v>0</v>
      </c>
      <c r="J172" t="e">
        <f t="shared" si="48"/>
        <v>#DIV/0!</v>
      </c>
      <c r="L172" t="e">
        <f t="shared" si="49"/>
        <v>#DIV/0!</v>
      </c>
      <c r="M172" t="e">
        <f t="shared" si="50"/>
        <v>#DIV/0!</v>
      </c>
      <c r="O172">
        <f t="shared" si="51"/>
        <v>1.3248349406111659</v>
      </c>
      <c r="P172">
        <f t="shared" si="52"/>
        <v>8.7175672905445776</v>
      </c>
      <c r="Q172">
        <f t="shared" si="67"/>
        <v>1.3248349406111659</v>
      </c>
      <c r="R172">
        <f t="shared" si="67"/>
        <v>8.7175672905445776</v>
      </c>
      <c r="S172">
        <f t="shared" si="53"/>
        <v>10.042402231155744</v>
      </c>
      <c r="T172">
        <f t="shared" si="54"/>
        <v>2708.0470251278175</v>
      </c>
      <c r="U172">
        <f t="shared" si="55"/>
        <v>45.134117085463622</v>
      </c>
      <c r="W172">
        <f t="shared" si="56"/>
        <v>9.835456849886663</v>
      </c>
      <c r="Y172">
        <f t="shared" si="57"/>
        <v>11.087313079234052</v>
      </c>
      <c r="Z172">
        <f t="shared" si="58"/>
        <v>11.087313079234052</v>
      </c>
      <c r="AA172">
        <f t="shared" si="59"/>
        <v>55.436565396170259</v>
      </c>
      <c r="AB172">
        <f t="shared" si="60"/>
        <v>5.2159921273882632E-4</v>
      </c>
      <c r="AC172">
        <f t="shared" si="61"/>
        <v>1917.1808077492578</v>
      </c>
      <c r="AD172">
        <f t="shared" si="62"/>
        <v>31.953013462487629</v>
      </c>
    </row>
    <row r="173" spans="1:30">
      <c r="A173">
        <f t="shared" si="63"/>
        <v>0.25553662691652468</v>
      </c>
      <c r="B173">
        <f t="shared" si="64"/>
        <v>1.2598425196850394</v>
      </c>
      <c r="C173">
        <f t="shared" si="65"/>
        <v>4.6728971962616821E-2</v>
      </c>
      <c r="E173">
        <f t="shared" si="66"/>
        <v>15</v>
      </c>
      <c r="F173">
        <v>80</v>
      </c>
      <c r="G173">
        <v>5</v>
      </c>
      <c r="I173">
        <f t="shared" si="47"/>
        <v>0</v>
      </c>
      <c r="J173" t="e">
        <f t="shared" si="48"/>
        <v>#DIV/0!</v>
      </c>
      <c r="L173" t="e">
        <f t="shared" si="49"/>
        <v>#DIV/0!</v>
      </c>
      <c r="M173" t="e">
        <f t="shared" si="50"/>
        <v>#DIV/0!</v>
      </c>
      <c r="O173">
        <f t="shared" si="51"/>
        <v>0.96725505129780209</v>
      </c>
      <c r="P173">
        <f t="shared" si="52"/>
        <v>8.5398789433318037E-2</v>
      </c>
      <c r="Q173">
        <f t="shared" si="67"/>
        <v>0.96725505129780209</v>
      </c>
      <c r="R173">
        <f t="shared" si="67"/>
        <v>8.5398789433318037E-2</v>
      </c>
      <c r="S173">
        <f t="shared" si="53"/>
        <v>1.0526538407311201</v>
      </c>
      <c r="T173">
        <f t="shared" si="54"/>
        <v>982.98589456039815</v>
      </c>
      <c r="U173">
        <f t="shared" si="55"/>
        <v>16.383098242673302</v>
      </c>
      <c r="W173">
        <f t="shared" si="56"/>
        <v>0.40733409005444332</v>
      </c>
      <c r="Y173">
        <f t="shared" si="57"/>
        <v>30.537229746840403</v>
      </c>
      <c r="Z173">
        <f t="shared" si="58"/>
        <v>30.537229746840403</v>
      </c>
      <c r="AA173">
        <f t="shared" si="59"/>
        <v>458.05844620260604</v>
      </c>
      <c r="AB173">
        <f t="shared" si="60"/>
        <v>5.6180380490195234E-3</v>
      </c>
      <c r="AC173">
        <f t="shared" si="61"/>
        <v>177.99808247552238</v>
      </c>
      <c r="AD173">
        <f t="shared" si="62"/>
        <v>2.966634707925373</v>
      </c>
    </row>
    <row r="174" spans="1:30">
      <c r="A174">
        <f t="shared" si="63"/>
        <v>0.17035775127768313</v>
      </c>
      <c r="B174">
        <f t="shared" si="64"/>
        <v>1.2598425196850394</v>
      </c>
      <c r="C174">
        <f t="shared" si="65"/>
        <v>9.3457943925233641E-2</v>
      </c>
      <c r="E174">
        <f t="shared" si="66"/>
        <v>10</v>
      </c>
      <c r="F174">
        <v>80</v>
      </c>
      <c r="G174">
        <v>10</v>
      </c>
      <c r="I174">
        <f t="shared" si="47"/>
        <v>0</v>
      </c>
      <c r="J174" t="e">
        <f t="shared" si="48"/>
        <v>#DIV/0!</v>
      </c>
      <c r="L174" t="e">
        <f t="shared" si="49"/>
        <v>#DIV/0!</v>
      </c>
      <c r="M174" t="e">
        <f t="shared" si="50"/>
        <v>#DIV/0!</v>
      </c>
      <c r="O174">
        <f t="shared" si="51"/>
        <v>0.96725505129780209</v>
      </c>
      <c r="P174">
        <f t="shared" si="52"/>
        <v>0.46665738314897487</v>
      </c>
      <c r="Q174">
        <f t="shared" si="67"/>
        <v>0.96725505129780209</v>
      </c>
      <c r="R174">
        <f t="shared" si="67"/>
        <v>0.46665738314897487</v>
      </c>
      <c r="S174">
        <f t="shared" si="53"/>
        <v>1.4339124344467771</v>
      </c>
      <c r="T174">
        <f t="shared" si="54"/>
        <v>1468.9367335238453</v>
      </c>
      <c r="U174">
        <f t="shared" si="55"/>
        <v>24.482278892064087</v>
      </c>
      <c r="W174">
        <f t="shared" si="56"/>
        <v>0.56828783076924538</v>
      </c>
      <c r="Y174">
        <f t="shared" si="57"/>
        <v>9.3795862007422492</v>
      </c>
      <c r="Z174">
        <f t="shared" si="58"/>
        <v>9.3795862007422492</v>
      </c>
      <c r="AA174">
        <f t="shared" si="59"/>
        <v>93.7958620074225</v>
      </c>
      <c r="AB174">
        <f t="shared" si="60"/>
        <v>1.3006433691773321E-3</v>
      </c>
      <c r="AC174">
        <f t="shared" si="61"/>
        <v>768.85026572080892</v>
      </c>
      <c r="AD174">
        <f t="shared" si="62"/>
        <v>12.814171095346815</v>
      </c>
    </row>
    <row r="175" spans="1:30">
      <c r="A175">
        <f t="shared" si="63"/>
        <v>8.5178875638841564E-2</v>
      </c>
      <c r="B175">
        <f t="shared" si="64"/>
        <v>1.2598425196850394</v>
      </c>
      <c r="C175">
        <f t="shared" si="65"/>
        <v>0.14018691588785046</v>
      </c>
      <c r="E175">
        <f t="shared" si="66"/>
        <v>5</v>
      </c>
      <c r="F175">
        <v>80</v>
      </c>
      <c r="G175">
        <v>15</v>
      </c>
      <c r="I175">
        <f t="shared" si="47"/>
        <v>0</v>
      </c>
      <c r="J175" t="e">
        <f t="shared" si="48"/>
        <v>#DIV/0!</v>
      </c>
      <c r="L175" t="e">
        <f t="shared" si="49"/>
        <v>#DIV/0!</v>
      </c>
      <c r="M175" t="e">
        <f t="shared" si="50"/>
        <v>#DIV/0!</v>
      </c>
      <c r="O175">
        <f t="shared" si="51"/>
        <v>0.96725505129780209</v>
      </c>
      <c r="P175">
        <f t="shared" si="52"/>
        <v>1.7287027479173662</v>
      </c>
      <c r="Q175">
        <f t="shared" si="67"/>
        <v>0.96725505129780209</v>
      </c>
      <c r="R175">
        <f t="shared" si="67"/>
        <v>1.7287027479173662</v>
      </c>
      <c r="S175">
        <f t="shared" si="53"/>
        <v>2.6959577992151682</v>
      </c>
      <c r="T175">
        <f t="shared" si="54"/>
        <v>2901.7695183546693</v>
      </c>
      <c r="U175">
        <f t="shared" si="55"/>
        <v>48.362825305911159</v>
      </c>
      <c r="W175">
        <f t="shared" si="56"/>
        <v>1.6431892594659641</v>
      </c>
      <c r="Y175">
        <f t="shared" si="57"/>
        <v>2.895045488813353</v>
      </c>
      <c r="Z175">
        <f t="shared" si="58"/>
        <v>2.895045488813353</v>
      </c>
      <c r="AA175">
        <f t="shared" si="59"/>
        <v>14.475227444066764</v>
      </c>
      <c r="AB175">
        <f t="shared" si="60"/>
        <v>3.8414505853713674E-4</v>
      </c>
      <c r="AC175">
        <f t="shared" si="61"/>
        <v>2603.183296976671</v>
      </c>
      <c r="AD175">
        <f t="shared" si="62"/>
        <v>43.386388282944516</v>
      </c>
    </row>
    <row r="176" spans="1:30">
      <c r="A176">
        <f>Sheet7!A4</f>
        <v>1</v>
      </c>
      <c r="B176">
        <f>Sheet7!B4</f>
        <v>1</v>
      </c>
      <c r="C176">
        <f>Sheet7!C4</f>
        <v>1</v>
      </c>
      <c r="E176">
        <f t="shared" ref="E176" si="68">(A176*58.7/(B176*63.5+A176*58.7+C176*107))*100</f>
        <v>25.610820244328103</v>
      </c>
      <c r="F176">
        <f t="shared" ref="F176" si="69">(B176*63.5/(A176*58.7+B176*63.5+C176*107))*100</f>
        <v>27.705061082024436</v>
      </c>
      <c r="G176">
        <f t="shared" ref="G176" si="70">(C176*107/(B176*63.5+A176*58.7+C176*107))*100</f>
        <v>46.684118673647475</v>
      </c>
      <c r="I176">
        <f t="shared" si="47"/>
        <v>0</v>
      </c>
      <c r="J176" t="e">
        <f t="shared" si="48"/>
        <v>#DIV/0!</v>
      </c>
      <c r="L176" t="e">
        <f t="shared" si="49"/>
        <v>#DIV/0!</v>
      </c>
      <c r="M176" t="e">
        <f t="shared" si="50"/>
        <v>#DIV/0!</v>
      </c>
      <c r="O176">
        <f t="shared" si="51"/>
        <v>6.7415558975765624</v>
      </c>
      <c r="P176">
        <f t="shared" si="52"/>
        <v>11.888056022481795</v>
      </c>
      <c r="Q176">
        <f t="shared" si="67"/>
        <v>6.7415558975765624</v>
      </c>
      <c r="R176">
        <f t="shared" si="67"/>
        <v>11.888056022481795</v>
      </c>
      <c r="S176">
        <f t="shared" si="53"/>
        <v>18.629611920058359</v>
      </c>
      <c r="T176">
        <f t="shared" si="54"/>
        <v>490.42169136104161</v>
      </c>
      <c r="U176">
        <f t="shared" si="55"/>
        <v>8.1736948560173595</v>
      </c>
      <c r="W176">
        <f t="shared" si="56"/>
        <v>18.242376813051873</v>
      </c>
      <c r="Y176">
        <f t="shared" si="57"/>
        <v>24.183427517304359</v>
      </c>
      <c r="Z176">
        <f t="shared" si="58"/>
        <v>24.183427517304359</v>
      </c>
      <c r="AA176">
        <f t="shared" si="59"/>
        <v>619.35741503741986</v>
      </c>
      <c r="AB176">
        <f t="shared" si="60"/>
        <v>1.2364653320770391E-2</v>
      </c>
      <c r="AC176" s="3">
        <f t="shared" si="61"/>
        <v>80.875700600532014</v>
      </c>
      <c r="AD176" s="3">
        <f t="shared" si="62"/>
        <v>1.3479283433422002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Islam</cp:lastModifiedBy>
  <cp:lastPrinted>2015-12-21T06:29:59Z</cp:lastPrinted>
  <dcterms:created xsi:type="dcterms:W3CDTF">2015-12-21T05:48:49Z</dcterms:created>
  <dcterms:modified xsi:type="dcterms:W3CDTF">2016-07-27T14:10:38Z</dcterms:modified>
</cp:coreProperties>
</file>