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600" windowHeight="9630" tabRatio="727" activeTab="10"/>
  </bookViews>
  <sheets>
    <sheet name="Case 1" sheetId="1" r:id="rId1"/>
    <sheet name="Case 2" sheetId="2" r:id="rId2"/>
    <sheet name="Case 3" sheetId="5" r:id="rId3"/>
    <sheet name="Case 4" sheetId="7" r:id="rId4"/>
    <sheet name="Case 5" sheetId="8" r:id="rId5"/>
    <sheet name="Case 6" sheetId="11" r:id="rId6"/>
    <sheet name="Case 7" sheetId="13" r:id="rId7"/>
    <sheet name="Case 8" sheetId="14" r:id="rId8"/>
    <sheet name="Case 9" sheetId="18" r:id="rId9"/>
    <sheet name="Case 10" sheetId="19" r:id="rId10"/>
    <sheet name="TABLES" sheetId="20" r:id="rId11"/>
  </sheets>
  <calcPr calcId="152511"/>
</workbook>
</file>

<file path=xl/calcChain.xml><?xml version="1.0" encoding="utf-8"?>
<calcChain xmlns="http://schemas.openxmlformats.org/spreadsheetml/2006/main">
  <c r="I71" i="20"/>
  <c r="H71"/>
  <c r="G71"/>
  <c r="F71"/>
  <c r="E71"/>
  <c r="D71"/>
  <c r="C71"/>
  <c r="B71"/>
  <c r="I54"/>
  <c r="H54"/>
  <c r="G54"/>
  <c r="F54"/>
  <c r="E54"/>
  <c r="D54"/>
  <c r="C54"/>
  <c r="B54"/>
  <c r="I17"/>
  <c r="H17"/>
  <c r="G17"/>
  <c r="F17"/>
  <c r="E17"/>
  <c r="D17"/>
  <c r="C17"/>
  <c r="B17"/>
  <c r="F37"/>
  <c r="C37"/>
  <c r="B37"/>
  <c r="H34"/>
  <c r="I34"/>
  <c r="H33"/>
  <c r="I33"/>
  <c r="H32"/>
  <c r="I32"/>
  <c r="H31"/>
  <c r="I31"/>
  <c r="H30"/>
  <c r="I30"/>
  <c r="H29"/>
  <c r="I29"/>
  <c r="D32"/>
  <c r="E32"/>
  <c r="D26"/>
  <c r="E26"/>
  <c r="D25"/>
  <c r="I9" i="19"/>
  <c r="E9"/>
  <c r="C9"/>
  <c r="F9" i="18"/>
  <c r="E9"/>
  <c r="E10" i="14"/>
  <c r="G10" i="8"/>
  <c r="D10"/>
  <c r="H10" i="2"/>
  <c r="C7" i="8"/>
  <c r="C7" i="2"/>
  <c r="C10"/>
  <c r="G27" i="20"/>
  <c r="H27"/>
  <c r="I27"/>
  <c r="G26"/>
  <c r="H26"/>
  <c r="I26"/>
  <c r="G25"/>
  <c r="H25"/>
  <c r="C36"/>
  <c r="D33"/>
  <c r="E33"/>
  <c r="G70"/>
  <c r="F70"/>
  <c r="C70"/>
  <c r="B70"/>
  <c r="H68"/>
  <c r="I68"/>
  <c r="D68"/>
  <c r="E68"/>
  <c r="H67"/>
  <c r="I67"/>
  <c r="D67"/>
  <c r="E67"/>
  <c r="H66"/>
  <c r="I66"/>
  <c r="D66"/>
  <c r="E66"/>
  <c r="H65"/>
  <c r="I65"/>
  <c r="D65"/>
  <c r="E65"/>
  <c r="H64"/>
  <c r="I64"/>
  <c r="D64"/>
  <c r="E64"/>
  <c r="H63"/>
  <c r="I63"/>
  <c r="D63"/>
  <c r="E63"/>
  <c r="H62"/>
  <c r="I62"/>
  <c r="D62"/>
  <c r="E62"/>
  <c r="H61"/>
  <c r="I61"/>
  <c r="D61"/>
  <c r="E61"/>
  <c r="H60"/>
  <c r="I60"/>
  <c r="D60"/>
  <c r="E60"/>
  <c r="H59"/>
  <c r="I59"/>
  <c r="D59"/>
  <c r="E59"/>
  <c r="G53"/>
  <c r="F53"/>
  <c r="C53"/>
  <c r="B53"/>
  <c r="H51"/>
  <c r="I51"/>
  <c r="D51"/>
  <c r="E51"/>
  <c r="H50"/>
  <c r="I50"/>
  <c r="D50"/>
  <c r="E50"/>
  <c r="H49"/>
  <c r="I49"/>
  <c r="D49"/>
  <c r="E49"/>
  <c r="H48"/>
  <c r="I48"/>
  <c r="D48"/>
  <c r="E48"/>
  <c r="H47"/>
  <c r="I47"/>
  <c r="D47"/>
  <c r="E47"/>
  <c r="H46"/>
  <c r="I46"/>
  <c r="D46"/>
  <c r="E46"/>
  <c r="H45"/>
  <c r="I45"/>
  <c r="D45"/>
  <c r="E45"/>
  <c r="H44"/>
  <c r="I44"/>
  <c r="D44"/>
  <c r="E44"/>
  <c r="H43"/>
  <c r="I43"/>
  <c r="D43"/>
  <c r="E43"/>
  <c r="H42"/>
  <c r="I42"/>
  <c r="D42"/>
  <c r="D31"/>
  <c r="E31"/>
  <c r="D29"/>
  <c r="E29"/>
  <c r="D28"/>
  <c r="E28"/>
  <c r="D27"/>
  <c r="E27"/>
  <c r="G16"/>
  <c r="F16"/>
  <c r="C16"/>
  <c r="B16"/>
  <c r="H14"/>
  <c r="I14"/>
  <c r="D14"/>
  <c r="E14"/>
  <c r="H13"/>
  <c r="I13"/>
  <c r="E13"/>
  <c r="D13"/>
  <c r="H12"/>
  <c r="I12"/>
  <c r="D12"/>
  <c r="E12"/>
  <c r="H11"/>
  <c r="I11"/>
  <c r="D11"/>
  <c r="E11"/>
  <c r="H10"/>
  <c r="I10"/>
  <c r="D10"/>
  <c r="E10"/>
  <c r="H9"/>
  <c r="I9"/>
  <c r="D9"/>
  <c r="E9"/>
  <c r="H8"/>
  <c r="I8"/>
  <c r="D8"/>
  <c r="E8"/>
  <c r="H7"/>
  <c r="I7"/>
  <c r="D7"/>
  <c r="E7"/>
  <c r="H6"/>
  <c r="I6"/>
  <c r="D6"/>
  <c r="E6"/>
  <c r="H5"/>
  <c r="I5"/>
  <c r="D5"/>
  <c r="E5"/>
  <c r="D53"/>
  <c r="D34"/>
  <c r="E34"/>
  <c r="D30"/>
  <c r="E30"/>
  <c r="E42"/>
  <c r="E53"/>
  <c r="H53"/>
  <c r="H9" i="2"/>
  <c r="G10"/>
  <c r="G9"/>
  <c r="F10"/>
  <c r="F9"/>
  <c r="E10"/>
  <c r="E9"/>
  <c r="D10"/>
  <c r="D9"/>
  <c r="C9"/>
  <c r="B10"/>
  <c r="B9"/>
  <c r="I3"/>
  <c r="I4"/>
  <c r="I10"/>
  <c r="I6"/>
  <c r="I9"/>
  <c r="I10" i="7"/>
  <c r="I9"/>
  <c r="H10"/>
  <c r="H9"/>
  <c r="G10"/>
  <c r="G9"/>
  <c r="F10"/>
  <c r="F9"/>
  <c r="E10"/>
  <c r="E9"/>
  <c r="D10"/>
  <c r="D9"/>
  <c r="C10"/>
  <c r="C9"/>
  <c r="B10"/>
  <c r="B9"/>
  <c r="I10" i="11"/>
  <c r="I9"/>
  <c r="G10"/>
  <c r="G9"/>
  <c r="I10" i="8"/>
  <c r="I9"/>
  <c r="G9"/>
  <c r="I10" i="5"/>
  <c r="I9"/>
  <c r="G10"/>
  <c r="G9"/>
  <c r="I11" i="1"/>
  <c r="I10"/>
  <c r="G11"/>
  <c r="G10"/>
  <c r="G10" i="14"/>
  <c r="G9"/>
  <c r="I10" i="19"/>
  <c r="G10"/>
  <c r="G9"/>
  <c r="H10"/>
  <c r="H9"/>
  <c r="F10"/>
  <c r="F9"/>
  <c r="E10"/>
  <c r="D10"/>
  <c r="D9"/>
  <c r="C10"/>
  <c r="I10" i="18"/>
  <c r="I9"/>
  <c r="G10"/>
  <c r="G9"/>
  <c r="H10"/>
  <c r="H9"/>
  <c r="F10"/>
  <c r="D10"/>
  <c r="H10" i="14"/>
  <c r="H9"/>
  <c r="F10"/>
  <c r="F9"/>
  <c r="E9"/>
  <c r="D10"/>
  <c r="D9"/>
  <c r="B10" i="19"/>
  <c r="B9"/>
  <c r="C10" i="18"/>
  <c r="C9"/>
  <c r="B10"/>
  <c r="B9"/>
  <c r="C10" i="14"/>
  <c r="C9"/>
  <c r="B10"/>
  <c r="B9"/>
  <c r="H10" i="13"/>
  <c r="H9"/>
  <c r="F10"/>
  <c r="F9"/>
  <c r="E10"/>
  <c r="E9"/>
  <c r="D10"/>
  <c r="D9"/>
  <c r="C10"/>
  <c r="C9"/>
  <c r="B10"/>
  <c r="B9"/>
  <c r="H10" i="11"/>
  <c r="H9"/>
  <c r="F10"/>
  <c r="F9"/>
  <c r="E10"/>
  <c r="E9"/>
  <c r="D10"/>
  <c r="D9"/>
  <c r="C10"/>
  <c r="C9"/>
  <c r="B10"/>
  <c r="B9"/>
  <c r="H10" i="8"/>
  <c r="H9"/>
  <c r="F10"/>
  <c r="F9"/>
  <c r="E10"/>
  <c r="E9"/>
  <c r="D9"/>
  <c r="C10"/>
  <c r="C9"/>
  <c r="B10"/>
  <c r="B9"/>
  <c r="H10" i="5"/>
  <c r="H9"/>
  <c r="F10"/>
  <c r="F9"/>
  <c r="E10"/>
  <c r="E9"/>
  <c r="D10"/>
  <c r="D9"/>
  <c r="C10"/>
  <c r="C9"/>
  <c r="B10"/>
  <c r="B9"/>
  <c r="H11" i="1"/>
  <c r="H10"/>
  <c r="F11"/>
  <c r="F10"/>
  <c r="E11"/>
  <c r="E10"/>
  <c r="D11"/>
  <c r="D10"/>
  <c r="C11"/>
  <c r="C10"/>
  <c r="B11"/>
  <c r="B10"/>
  <c r="D70" i="20"/>
  <c r="I70"/>
  <c r="I53"/>
  <c r="D37"/>
  <c r="I16"/>
  <c r="E70"/>
  <c r="H16"/>
  <c r="H70"/>
  <c r="E16"/>
  <c r="G37"/>
  <c r="D16"/>
  <c r="H28"/>
  <c r="I28"/>
  <c r="G36"/>
  <c r="F36"/>
  <c r="I25"/>
  <c r="I37"/>
  <c r="B36"/>
  <c r="E25"/>
  <c r="D36"/>
  <c r="E10" i="18"/>
  <c r="D9"/>
  <c r="H37" i="20"/>
  <c r="E36"/>
  <c r="E37"/>
  <c r="H36"/>
  <c r="I36"/>
</calcChain>
</file>

<file path=xl/sharedStrings.xml><?xml version="1.0" encoding="utf-8"?>
<sst xmlns="http://schemas.openxmlformats.org/spreadsheetml/2006/main" count="239" uniqueCount="43">
  <si>
    <t>(%)</t>
  </si>
  <si>
    <t>Baseline</t>
  </si>
  <si>
    <t xml:space="preserve">Dx. </t>
  </si>
  <si>
    <t>Sin.</t>
  </si>
  <si>
    <t xml:space="preserve">Sin. </t>
  </si>
  <si>
    <t>Diff Dx.</t>
  </si>
  <si>
    <t xml:space="preserve">Diff. Sin. </t>
  </si>
  <si>
    <t>Diff.Dx.</t>
  </si>
  <si>
    <t xml:space="preserve">Diff.Sin. </t>
  </si>
  <si>
    <t>Diff.Sin.</t>
  </si>
  <si>
    <t>Diff. Dx.</t>
  </si>
  <si>
    <t>T1</t>
  </si>
  <si>
    <t>Diff. Dx</t>
  </si>
  <si>
    <t>Diff. Sin.</t>
  </si>
  <si>
    <t xml:space="preserve">Diff. Dx. </t>
  </si>
  <si>
    <t>Hair density (1/cm2)</t>
  </si>
  <si>
    <t>Case</t>
  </si>
  <si>
    <t>Treatment area</t>
  </si>
  <si>
    <t>Control area</t>
  </si>
  <si>
    <t>Terminal Hair density (1/cm2)</t>
  </si>
  <si>
    <t>Vellus Hair density (1/cm2)</t>
  </si>
  <si>
    <t>Hair count</t>
  </si>
  <si>
    <t>Mean</t>
  </si>
  <si>
    <t>SD</t>
  </si>
  <si>
    <t>Diff/count</t>
  </si>
  <si>
    <t>Diff/%</t>
  </si>
  <si>
    <t>Diff./count</t>
  </si>
  <si>
    <t>Diff./%</t>
  </si>
  <si>
    <t>Diff.count</t>
  </si>
  <si>
    <t>Diff.%</t>
  </si>
  <si>
    <t xml:space="preserve">Case </t>
  </si>
  <si>
    <t>Age</t>
  </si>
  <si>
    <t>AGA grade  (I-V)</t>
  </si>
  <si>
    <t>II vertex</t>
  </si>
  <si>
    <t>III</t>
  </si>
  <si>
    <t>IV</t>
  </si>
  <si>
    <t>III vertex</t>
  </si>
  <si>
    <t>Hair density [1/cm2]</t>
  </si>
  <si>
    <t>Velllus hair density [1/cm2]</t>
  </si>
  <si>
    <t>Terminal hair density [1/cm2]</t>
  </si>
  <si>
    <t>Vellus hair count</t>
  </si>
  <si>
    <t>Terminal hair count</t>
  </si>
  <si>
    <t>Trichogram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</si>
</sst>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4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0" borderId="0" xfId="0" applyFont="1" applyAlignment="1">
      <alignment horizontal="left" vertical="center"/>
    </xf>
    <xf numFmtId="0" fontId="3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4" xfId="0" applyBorder="1"/>
    <xf numFmtId="165" fontId="0" fillId="0" borderId="0" xfId="0" applyNumberFormat="1" applyBorder="1"/>
    <xf numFmtId="165" fontId="0" fillId="0" borderId="5" xfId="0" applyNumberFormat="1" applyBorder="1"/>
    <xf numFmtId="164" fontId="0" fillId="0" borderId="0" xfId="0" applyNumberFormat="1" applyBorder="1"/>
    <xf numFmtId="0" fontId="0" fillId="0" borderId="6" xfId="0" applyBorder="1"/>
    <xf numFmtId="164" fontId="0" fillId="0" borderId="7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4" fontId="1" fillId="0" borderId="0" xfId="0" applyNumberFormat="1" applyFont="1" applyBorder="1"/>
    <xf numFmtId="0" fontId="0" fillId="0" borderId="7" xfId="0" applyBorder="1"/>
    <xf numFmtId="0" fontId="0" fillId="0" borderId="8" xfId="0" applyBorder="1"/>
    <xf numFmtId="0" fontId="2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247650</xdr:colOff>
      <xdr:row>27</xdr:row>
      <xdr:rowOff>180975</xdr:rowOff>
    </xdr:from>
    <xdr:ext cx="65" cy="172227"/>
    <xdr:sp macro="" textlink="">
      <xdr:nvSpPr>
        <xdr:cNvPr id="2" name="CasellaDiTesto 1"/>
        <xdr:cNvSpPr txBox="1"/>
      </xdr:nvSpPr>
      <xdr:spPr>
        <a:xfrm>
          <a:off x="5943600" y="532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IT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B5" sqref="B5"/>
    </sheetView>
  </sheetViews>
  <sheetFormatPr defaultRowHeight="15"/>
  <cols>
    <col min="1" max="1" width="28.42578125" customWidth="1"/>
    <col min="2" max="2" width="18.140625" style="3" customWidth="1"/>
    <col min="3" max="3" width="21.5703125" customWidth="1"/>
    <col min="4" max="4" width="27.42578125" customWidth="1"/>
    <col min="5" max="5" width="29.140625" customWidth="1"/>
    <col min="6" max="6" width="19.42578125" customWidth="1"/>
    <col min="7" max="7" width="8.5703125" customWidth="1"/>
    <col min="8" max="8" width="19.7109375" customWidth="1"/>
  </cols>
  <sheetData>
    <row r="1" spans="1:9">
      <c r="A1" t="s">
        <v>42</v>
      </c>
      <c r="B1" s="8"/>
    </row>
    <row r="2" spans="1:9">
      <c r="A2" t="s">
        <v>1</v>
      </c>
      <c r="B2" s="8" t="s">
        <v>21</v>
      </c>
      <c r="C2" t="s">
        <v>37</v>
      </c>
      <c r="D2" t="s">
        <v>38</v>
      </c>
      <c r="E2" t="s">
        <v>39</v>
      </c>
      <c r="F2" t="s">
        <v>40</v>
      </c>
      <c r="G2" t="s">
        <v>0</v>
      </c>
      <c r="H2" t="s">
        <v>41</v>
      </c>
      <c r="I2" t="s">
        <v>0</v>
      </c>
    </row>
    <row r="3" spans="1:9">
      <c r="A3" t="s">
        <v>2</v>
      </c>
      <c r="B3" s="10">
        <v>115.5</v>
      </c>
      <c r="C3" s="11">
        <v>177.4</v>
      </c>
      <c r="D3">
        <v>7.7</v>
      </c>
      <c r="E3">
        <v>169.7</v>
      </c>
      <c r="F3">
        <v>5</v>
      </c>
      <c r="G3" s="7">
        <v>4.2999999999999997E-2</v>
      </c>
      <c r="H3">
        <v>110.5</v>
      </c>
      <c r="I3" s="7">
        <v>0.95699999999999996</v>
      </c>
    </row>
    <row r="4" spans="1:9">
      <c r="A4" t="s">
        <v>3</v>
      </c>
      <c r="B4" s="10">
        <v>116</v>
      </c>
      <c r="C4" s="12">
        <v>178.2</v>
      </c>
      <c r="D4">
        <v>13.1</v>
      </c>
      <c r="E4">
        <v>165.1</v>
      </c>
      <c r="F4">
        <v>8.5</v>
      </c>
      <c r="G4" s="7">
        <v>7.2999999999999995E-2</v>
      </c>
      <c r="H4">
        <v>107.5</v>
      </c>
      <c r="I4" s="7">
        <v>0.92700000000000005</v>
      </c>
    </row>
    <row r="5" spans="1:9">
      <c r="A5" t="s">
        <v>11</v>
      </c>
      <c r="B5" s="10"/>
      <c r="C5" s="12"/>
    </row>
    <row r="6" spans="1:9">
      <c r="A6" t="s">
        <v>2</v>
      </c>
      <c r="B6" s="13">
        <v>126</v>
      </c>
      <c r="C6" s="14">
        <v>193.8</v>
      </c>
      <c r="D6">
        <v>13.1</v>
      </c>
      <c r="E6">
        <v>180.7</v>
      </c>
      <c r="F6">
        <v>5</v>
      </c>
      <c r="G6" s="7">
        <v>3.9699999999999999E-2</v>
      </c>
      <c r="H6">
        <v>121</v>
      </c>
      <c r="I6" s="7">
        <v>0.96030000000000004</v>
      </c>
    </row>
    <row r="7" spans="1:9">
      <c r="A7" t="s">
        <v>4</v>
      </c>
      <c r="B7" s="10">
        <v>114</v>
      </c>
      <c r="C7" s="12">
        <v>175.1</v>
      </c>
      <c r="D7">
        <v>9.1999999999999993</v>
      </c>
      <c r="E7">
        <v>165.9</v>
      </c>
      <c r="F7">
        <v>6</v>
      </c>
      <c r="G7" s="7">
        <v>5.2999999999999999E-2</v>
      </c>
      <c r="H7">
        <v>108</v>
      </c>
      <c r="I7" s="7">
        <v>0.94699999999999995</v>
      </c>
    </row>
    <row r="8" spans="1:9">
      <c r="B8" s="15"/>
      <c r="C8" s="12"/>
    </row>
    <row r="9" spans="1:9">
      <c r="B9" s="15"/>
      <c r="C9" s="12"/>
    </row>
    <row r="10" spans="1:9">
      <c r="A10" t="s">
        <v>5</v>
      </c>
      <c r="B10" s="15">
        <f t="shared" ref="B10:F11" si="0">B6-B3</f>
        <v>10.5</v>
      </c>
      <c r="C10" s="12">
        <f t="shared" si="0"/>
        <v>16.400000000000006</v>
      </c>
      <c r="D10">
        <f t="shared" si="0"/>
        <v>5.3999999999999995</v>
      </c>
      <c r="E10">
        <f t="shared" si="0"/>
        <v>11</v>
      </c>
      <c r="F10">
        <f t="shared" si="0"/>
        <v>0</v>
      </c>
      <c r="G10" s="7">
        <f t="shared" ref="G10:I11" si="1">G6-G3</f>
        <v>-3.2999999999999974E-3</v>
      </c>
      <c r="H10">
        <f t="shared" si="1"/>
        <v>10.5</v>
      </c>
      <c r="I10" s="7">
        <f t="shared" si="1"/>
        <v>3.3000000000000806E-3</v>
      </c>
    </row>
    <row r="11" spans="1:9">
      <c r="A11" t="s">
        <v>6</v>
      </c>
      <c r="B11" s="15">
        <f t="shared" si="0"/>
        <v>-2</v>
      </c>
      <c r="C11" s="12">
        <f t="shared" si="0"/>
        <v>-3.0999999999999943</v>
      </c>
      <c r="D11">
        <f t="shared" si="0"/>
        <v>-3.9000000000000004</v>
      </c>
      <c r="E11">
        <f t="shared" si="0"/>
        <v>0.80000000000001137</v>
      </c>
      <c r="F11">
        <f t="shared" si="0"/>
        <v>-2.5</v>
      </c>
      <c r="G11" s="7">
        <f t="shared" si="1"/>
        <v>-1.9999999999999997E-2</v>
      </c>
      <c r="H11">
        <f t="shared" si="1"/>
        <v>0.5</v>
      </c>
      <c r="I11" s="7">
        <f t="shared" si="1"/>
        <v>1.9999999999999907E-2</v>
      </c>
    </row>
  </sheetData>
  <phoneticPr fontId="0" type="noConversion"/>
  <pageMargins left="0.7" right="0.7" top="0.75" bottom="0.75" header="0.3" footer="0.3"/>
  <pageSetup orientation="portrait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B1" sqref="B1"/>
    </sheetView>
  </sheetViews>
  <sheetFormatPr defaultRowHeight="15"/>
  <cols>
    <col min="1" max="1" width="18.5703125" customWidth="1"/>
    <col min="2" max="2" width="22.140625" style="5" customWidth="1"/>
    <col min="3" max="3" width="23.5703125" customWidth="1"/>
    <col min="4" max="4" width="30.140625" customWidth="1"/>
    <col min="5" max="5" width="29" customWidth="1"/>
    <col min="6" max="6" width="21.140625" customWidth="1"/>
    <col min="8" max="8" width="22.42578125" customWidth="1"/>
  </cols>
  <sheetData>
    <row r="1" spans="1:9">
      <c r="A1" t="s">
        <v>42</v>
      </c>
      <c r="B1" s="8"/>
    </row>
    <row r="2" spans="1:9">
      <c r="A2" t="s">
        <v>1</v>
      </c>
      <c r="B2" s="8" t="s">
        <v>21</v>
      </c>
      <c r="C2" t="s">
        <v>37</v>
      </c>
      <c r="D2" t="s">
        <v>38</v>
      </c>
      <c r="E2" t="s">
        <v>39</v>
      </c>
      <c r="F2" t="s">
        <v>40</v>
      </c>
      <c r="G2" t="s">
        <v>0</v>
      </c>
      <c r="H2" t="s">
        <v>41</v>
      </c>
      <c r="I2" t="s">
        <v>0</v>
      </c>
    </row>
    <row r="3" spans="1:9">
      <c r="A3" t="s">
        <v>2</v>
      </c>
      <c r="B3" s="8">
        <v>103</v>
      </c>
      <c r="C3" s="6">
        <v>158.5</v>
      </c>
      <c r="D3" s="6">
        <v>27.4</v>
      </c>
      <c r="E3" s="6">
        <v>131.06</v>
      </c>
      <c r="F3" s="6">
        <v>17.8</v>
      </c>
      <c r="G3" s="7">
        <v>0.17299999999999999</v>
      </c>
      <c r="H3" s="9">
        <v>85.18</v>
      </c>
      <c r="I3" s="7">
        <v>0.82699999999999996</v>
      </c>
    </row>
    <row r="4" spans="1:9">
      <c r="A4" t="s">
        <v>3</v>
      </c>
      <c r="B4" s="8">
        <v>118</v>
      </c>
      <c r="C4" s="6">
        <v>181.56</v>
      </c>
      <c r="D4" s="6">
        <v>28</v>
      </c>
      <c r="E4" s="6">
        <v>153.6</v>
      </c>
      <c r="F4" s="9">
        <v>18.170000000000002</v>
      </c>
      <c r="G4" s="7">
        <v>0.154</v>
      </c>
      <c r="H4" s="9">
        <v>99.83</v>
      </c>
      <c r="I4" s="7">
        <v>0.84599999999999997</v>
      </c>
    </row>
    <row r="5" spans="1:9">
      <c r="A5" t="s">
        <v>11</v>
      </c>
      <c r="B5" s="8"/>
      <c r="F5" s="9"/>
      <c r="H5" s="9"/>
    </row>
    <row r="6" spans="1:9">
      <c r="A6" t="s">
        <v>2</v>
      </c>
      <c r="B6" s="8">
        <v>134</v>
      </c>
      <c r="C6" s="6">
        <v>206.2</v>
      </c>
      <c r="D6" s="6">
        <v>31.4</v>
      </c>
      <c r="E6" s="6">
        <v>174.8</v>
      </c>
      <c r="F6" s="9">
        <v>20.399999999999999</v>
      </c>
      <c r="G6" s="7">
        <v>0.152</v>
      </c>
      <c r="H6" s="9">
        <v>113.6</v>
      </c>
      <c r="I6" s="7">
        <v>0.84799999999999998</v>
      </c>
    </row>
    <row r="7" spans="1:9">
      <c r="A7" t="s">
        <v>4</v>
      </c>
      <c r="B7" s="8">
        <v>112.5</v>
      </c>
      <c r="C7" s="6">
        <v>173.1</v>
      </c>
      <c r="D7" s="6">
        <v>32.200000000000003</v>
      </c>
      <c r="E7" s="6">
        <v>140.9</v>
      </c>
      <c r="F7" s="9">
        <v>20.93</v>
      </c>
      <c r="G7" s="7">
        <v>0.186</v>
      </c>
      <c r="H7" s="9">
        <v>91.58</v>
      </c>
      <c r="I7" s="7">
        <v>0.81399999999999995</v>
      </c>
    </row>
    <row r="9" spans="1:9">
      <c r="A9" t="s">
        <v>14</v>
      </c>
      <c r="B9" s="5">
        <f t="shared" ref="B9:I10" si="0">B6-B3</f>
        <v>31</v>
      </c>
      <c r="C9" s="6">
        <f t="shared" si="0"/>
        <v>47.699999999999989</v>
      </c>
      <c r="D9" s="6">
        <f t="shared" si="0"/>
        <v>4</v>
      </c>
      <c r="E9" s="6">
        <f t="shared" si="0"/>
        <v>43.740000000000009</v>
      </c>
      <c r="F9" s="6">
        <f t="shared" si="0"/>
        <v>2.5999999999999979</v>
      </c>
      <c r="G9" s="7">
        <f t="shared" si="0"/>
        <v>-2.0999999999999991E-2</v>
      </c>
      <c r="H9" s="6">
        <f t="shared" si="0"/>
        <v>28.419999999999987</v>
      </c>
      <c r="I9" s="7">
        <f t="shared" si="0"/>
        <v>2.1000000000000019E-2</v>
      </c>
    </row>
    <row r="10" spans="1:9">
      <c r="A10" t="s">
        <v>13</v>
      </c>
      <c r="B10" s="5">
        <f t="shared" si="0"/>
        <v>-5.5</v>
      </c>
      <c r="C10" s="6">
        <f t="shared" si="0"/>
        <v>-8.460000000000008</v>
      </c>
      <c r="D10" s="6">
        <f t="shared" si="0"/>
        <v>4.2000000000000028</v>
      </c>
      <c r="E10" s="6">
        <f t="shared" si="0"/>
        <v>-12.699999999999989</v>
      </c>
      <c r="F10" s="6">
        <f t="shared" si="0"/>
        <v>2.759999999999998</v>
      </c>
      <c r="G10" s="7">
        <f t="shared" si="0"/>
        <v>3.2000000000000001E-2</v>
      </c>
      <c r="H10" s="6">
        <f t="shared" si="0"/>
        <v>-8.25</v>
      </c>
      <c r="I10" s="7">
        <f t="shared" si="0"/>
        <v>-3.2000000000000028E-2</v>
      </c>
    </row>
    <row r="15" spans="1:9">
      <c r="D15" s="6"/>
    </row>
  </sheetData>
  <phoneticPr fontId="0" type="noConversion"/>
  <pageMargins left="0.7" right="0.7" top="0.75" bottom="0.75" header="0.3" footer="0.3"/>
  <pageSetup orientation="portrait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O71"/>
  <sheetViews>
    <sheetView tabSelected="1" topLeftCell="A61" workbookViewId="0">
      <selection activeCell="I58" sqref="I58"/>
    </sheetView>
  </sheetViews>
  <sheetFormatPr defaultRowHeight="15"/>
  <cols>
    <col min="2" max="2" width="18.140625" customWidth="1"/>
    <col min="4" max="4" width="11.42578125" customWidth="1"/>
    <col min="8" max="8" width="10.140625" customWidth="1"/>
    <col min="9" max="9" width="9.7109375" customWidth="1"/>
    <col min="13" max="13" width="14.7109375" customWidth="1"/>
    <col min="14" max="14" width="16" customWidth="1"/>
  </cols>
  <sheetData>
    <row r="2" spans="1:9">
      <c r="A2" s="16"/>
      <c r="B2" s="33" t="s">
        <v>21</v>
      </c>
      <c r="C2" s="33"/>
      <c r="D2" s="17"/>
      <c r="E2" s="17"/>
      <c r="F2" s="17"/>
      <c r="G2" s="17"/>
      <c r="H2" s="17"/>
      <c r="I2" s="18"/>
    </row>
    <row r="3" spans="1:9">
      <c r="A3" s="19" t="s">
        <v>16</v>
      </c>
      <c r="B3" s="20" t="s">
        <v>17</v>
      </c>
      <c r="C3" s="20"/>
      <c r="D3" s="20"/>
      <c r="E3" s="20"/>
      <c r="F3" s="20" t="s">
        <v>18</v>
      </c>
      <c r="G3" s="20"/>
      <c r="H3" s="20"/>
      <c r="I3" s="21"/>
    </row>
    <row r="4" spans="1:9">
      <c r="A4" s="19"/>
      <c r="B4" s="20" t="s">
        <v>1</v>
      </c>
      <c r="C4" s="20" t="s">
        <v>11</v>
      </c>
      <c r="D4" s="20" t="s">
        <v>24</v>
      </c>
      <c r="E4" s="20" t="s">
        <v>25</v>
      </c>
      <c r="F4" s="20" t="s">
        <v>1</v>
      </c>
      <c r="G4" s="20" t="s">
        <v>11</v>
      </c>
      <c r="H4" s="20" t="s">
        <v>24</v>
      </c>
      <c r="I4" s="21" t="s">
        <v>25</v>
      </c>
    </row>
    <row r="5" spans="1:9">
      <c r="A5" s="22">
        <v>1</v>
      </c>
      <c r="B5" s="20">
        <v>115.5</v>
      </c>
      <c r="C5" s="20">
        <v>126</v>
      </c>
      <c r="D5" s="20">
        <f t="shared" ref="D5:D14" si="0">C5-B5</f>
        <v>10.5</v>
      </c>
      <c r="E5" s="23">
        <f t="shared" ref="E5:E14" si="1">D5/B5</f>
        <v>9.0909090909090912E-2</v>
      </c>
      <c r="F5" s="20">
        <v>116</v>
      </c>
      <c r="G5" s="20">
        <v>114</v>
      </c>
      <c r="H5" s="20">
        <f t="shared" ref="H5:H14" si="2">G5-F5</f>
        <v>-2</v>
      </c>
      <c r="I5" s="24">
        <f t="shared" ref="I5:I14" si="3">H5/F5</f>
        <v>-1.7241379310344827E-2</v>
      </c>
    </row>
    <row r="6" spans="1:9">
      <c r="A6" s="22">
        <v>2</v>
      </c>
      <c r="B6" s="20">
        <v>165</v>
      </c>
      <c r="C6" s="20">
        <v>192</v>
      </c>
      <c r="D6" s="20">
        <f t="shared" si="0"/>
        <v>27</v>
      </c>
      <c r="E6" s="23">
        <f t="shared" si="1"/>
        <v>0.16363636363636364</v>
      </c>
      <c r="F6" s="20">
        <v>178</v>
      </c>
      <c r="G6" s="20">
        <v>171</v>
      </c>
      <c r="H6" s="20">
        <f t="shared" si="2"/>
        <v>-7</v>
      </c>
      <c r="I6" s="24">
        <f t="shared" si="3"/>
        <v>-3.9325842696629212E-2</v>
      </c>
    </row>
    <row r="7" spans="1:9">
      <c r="A7" s="22">
        <v>3</v>
      </c>
      <c r="B7" s="20">
        <v>81.5</v>
      </c>
      <c r="C7" s="20">
        <v>88.5</v>
      </c>
      <c r="D7" s="20">
        <f t="shared" si="0"/>
        <v>7</v>
      </c>
      <c r="E7" s="23">
        <f t="shared" si="1"/>
        <v>8.5889570552147243E-2</v>
      </c>
      <c r="F7" s="20">
        <v>93</v>
      </c>
      <c r="G7" s="20">
        <v>77.5</v>
      </c>
      <c r="H7" s="20">
        <f t="shared" si="2"/>
        <v>-15.5</v>
      </c>
      <c r="I7" s="24">
        <f t="shared" si="3"/>
        <v>-0.16666666666666666</v>
      </c>
    </row>
    <row r="8" spans="1:9">
      <c r="A8" s="22">
        <v>4</v>
      </c>
      <c r="B8" s="20">
        <v>83.5</v>
      </c>
      <c r="C8" s="20">
        <v>94</v>
      </c>
      <c r="D8" s="20">
        <f t="shared" si="0"/>
        <v>10.5</v>
      </c>
      <c r="E8" s="23">
        <f t="shared" si="1"/>
        <v>0.12574850299401197</v>
      </c>
      <c r="F8" s="20">
        <v>88</v>
      </c>
      <c r="G8" s="20">
        <v>82.5</v>
      </c>
      <c r="H8" s="20">
        <f t="shared" si="2"/>
        <v>-5.5</v>
      </c>
      <c r="I8" s="24">
        <f t="shared" si="3"/>
        <v>-6.25E-2</v>
      </c>
    </row>
    <row r="9" spans="1:9">
      <c r="A9" s="22">
        <v>5</v>
      </c>
      <c r="B9" s="20">
        <v>117.5</v>
      </c>
      <c r="C9" s="20">
        <v>129.5</v>
      </c>
      <c r="D9" s="20">
        <f t="shared" si="0"/>
        <v>12</v>
      </c>
      <c r="E9" s="23">
        <f t="shared" si="1"/>
        <v>0.10212765957446808</v>
      </c>
      <c r="F9" s="20">
        <v>119.5</v>
      </c>
      <c r="G9" s="20">
        <v>120.5</v>
      </c>
      <c r="H9" s="20">
        <f t="shared" si="2"/>
        <v>1</v>
      </c>
      <c r="I9" s="24">
        <f t="shared" si="3"/>
        <v>8.368200836820083E-3</v>
      </c>
    </row>
    <row r="10" spans="1:9">
      <c r="A10" s="22">
        <v>6</v>
      </c>
      <c r="B10" s="20">
        <v>57.5</v>
      </c>
      <c r="C10" s="20">
        <v>77.5</v>
      </c>
      <c r="D10" s="20">
        <f t="shared" si="0"/>
        <v>20</v>
      </c>
      <c r="E10" s="23">
        <f t="shared" si="1"/>
        <v>0.34782608695652173</v>
      </c>
      <c r="F10" s="20">
        <v>78.5</v>
      </c>
      <c r="G10" s="20">
        <v>88.5</v>
      </c>
      <c r="H10" s="20">
        <f t="shared" si="2"/>
        <v>10</v>
      </c>
      <c r="I10" s="24">
        <f t="shared" si="3"/>
        <v>0.12738853503184713</v>
      </c>
    </row>
    <row r="11" spans="1:9">
      <c r="A11" s="22">
        <v>7</v>
      </c>
      <c r="B11" s="20">
        <v>74.5</v>
      </c>
      <c r="C11" s="20">
        <v>94</v>
      </c>
      <c r="D11" s="20">
        <f t="shared" si="0"/>
        <v>19.5</v>
      </c>
      <c r="E11" s="23">
        <f t="shared" si="1"/>
        <v>0.26174496644295303</v>
      </c>
      <c r="F11" s="20">
        <v>82.5</v>
      </c>
      <c r="G11" s="20">
        <v>83</v>
      </c>
      <c r="H11" s="20">
        <f t="shared" si="2"/>
        <v>0.5</v>
      </c>
      <c r="I11" s="24">
        <f t="shared" si="3"/>
        <v>6.0606060606060606E-3</v>
      </c>
    </row>
    <row r="12" spans="1:9">
      <c r="A12" s="22">
        <v>8</v>
      </c>
      <c r="B12" s="20">
        <v>128</v>
      </c>
      <c r="C12" s="20">
        <v>143</v>
      </c>
      <c r="D12" s="20">
        <f t="shared" si="0"/>
        <v>15</v>
      </c>
      <c r="E12" s="23">
        <f t="shared" si="1"/>
        <v>0.1171875</v>
      </c>
      <c r="F12" s="20">
        <v>121</v>
      </c>
      <c r="G12" s="20">
        <v>119</v>
      </c>
      <c r="H12" s="20">
        <f t="shared" si="2"/>
        <v>-2</v>
      </c>
      <c r="I12" s="24">
        <f t="shared" si="3"/>
        <v>-1.6528925619834711E-2</v>
      </c>
    </row>
    <row r="13" spans="1:9">
      <c r="A13" s="22">
        <v>9</v>
      </c>
      <c r="B13" s="20">
        <v>109.8</v>
      </c>
      <c r="C13" s="20">
        <v>137.6</v>
      </c>
      <c r="D13" s="20">
        <f t="shared" si="0"/>
        <v>27.799999999999997</v>
      </c>
      <c r="E13" s="23">
        <f t="shared" si="1"/>
        <v>0.25318761384335153</v>
      </c>
      <c r="F13" s="20">
        <v>118.2</v>
      </c>
      <c r="G13" s="20">
        <v>124.4</v>
      </c>
      <c r="H13" s="20">
        <f t="shared" si="2"/>
        <v>6.2000000000000028</v>
      </c>
      <c r="I13" s="24">
        <f t="shared" si="3"/>
        <v>5.2453468697123543E-2</v>
      </c>
    </row>
    <row r="14" spans="1:9">
      <c r="A14" s="22">
        <v>10</v>
      </c>
      <c r="B14" s="20">
        <v>103</v>
      </c>
      <c r="C14" s="20">
        <v>134</v>
      </c>
      <c r="D14" s="20">
        <f t="shared" si="0"/>
        <v>31</v>
      </c>
      <c r="E14" s="23">
        <f t="shared" si="1"/>
        <v>0.30097087378640774</v>
      </c>
      <c r="F14" s="20">
        <v>118</v>
      </c>
      <c r="G14" s="20">
        <v>112.5</v>
      </c>
      <c r="H14" s="20">
        <f t="shared" si="2"/>
        <v>-5.5</v>
      </c>
      <c r="I14" s="24">
        <f t="shared" si="3"/>
        <v>-4.6610169491525424E-2</v>
      </c>
    </row>
    <row r="15" spans="1:9">
      <c r="A15" s="22"/>
      <c r="B15" s="20"/>
      <c r="C15" s="20"/>
      <c r="D15" s="20"/>
      <c r="E15" s="20"/>
      <c r="F15" s="20"/>
      <c r="G15" s="20"/>
      <c r="H15" s="20"/>
      <c r="I15" s="21"/>
    </row>
    <row r="16" spans="1:9">
      <c r="A16" s="22" t="s">
        <v>22</v>
      </c>
      <c r="B16" s="25">
        <f t="shared" ref="B16:I16" si="4">AVERAGE(B5:B14)</f>
        <v>103.58</v>
      </c>
      <c r="C16" s="25">
        <f t="shared" si="4"/>
        <v>121.60999999999999</v>
      </c>
      <c r="D16" s="25">
        <f t="shared" si="4"/>
        <v>18.03</v>
      </c>
      <c r="E16" s="23">
        <f t="shared" si="4"/>
        <v>0.18492282286953157</v>
      </c>
      <c r="F16" s="25">
        <f t="shared" si="4"/>
        <v>111.27000000000001</v>
      </c>
      <c r="G16" s="25">
        <f t="shared" si="4"/>
        <v>109.29</v>
      </c>
      <c r="H16" s="25">
        <f t="shared" si="4"/>
        <v>-1.9799999999999998</v>
      </c>
      <c r="I16" s="24">
        <f t="shared" si="4"/>
        <v>-1.5460217315860397E-2</v>
      </c>
    </row>
    <row r="17" spans="1:9">
      <c r="A17" s="26" t="s">
        <v>23</v>
      </c>
      <c r="B17" s="27">
        <f t="shared" ref="B17:I17" si="5">__xlfn.STDEV.S(B5:B14)</f>
        <v>30.918128447023879</v>
      </c>
      <c r="C17" s="27">
        <f t="shared" si="5"/>
        <v>34.107003190938229</v>
      </c>
      <c r="D17" s="27">
        <f t="shared" si="5"/>
        <v>8.3717846232316404</v>
      </c>
      <c r="E17" s="28">
        <f t="shared" si="5"/>
        <v>9.6959522122559608E-2</v>
      </c>
      <c r="F17" s="27">
        <f t="shared" si="5"/>
        <v>28.882637998939373</v>
      </c>
      <c r="G17" s="27">
        <f t="shared" si="5"/>
        <v>28.167295850960816</v>
      </c>
      <c r="H17" s="27">
        <f t="shared" si="5"/>
        <v>7.1354825422749872</v>
      </c>
      <c r="I17" s="29">
        <f t="shared" si="5"/>
        <v>7.6499315826081396E-2</v>
      </c>
    </row>
    <row r="22" spans="1:9">
      <c r="A22" s="16"/>
      <c r="B22" s="33" t="s">
        <v>15</v>
      </c>
      <c r="C22" s="33"/>
      <c r="D22" s="17"/>
      <c r="E22" s="17"/>
      <c r="F22" s="17"/>
      <c r="G22" s="17"/>
      <c r="H22" s="17"/>
      <c r="I22" s="18"/>
    </row>
    <row r="23" spans="1:9">
      <c r="A23" s="19" t="s">
        <v>16</v>
      </c>
      <c r="B23" s="20" t="s">
        <v>17</v>
      </c>
      <c r="C23" s="20"/>
      <c r="D23" s="20"/>
      <c r="E23" s="20"/>
      <c r="F23" s="20" t="s">
        <v>18</v>
      </c>
      <c r="G23" s="20"/>
      <c r="H23" s="20"/>
      <c r="I23" s="21"/>
    </row>
    <row r="24" spans="1:9">
      <c r="A24" s="19"/>
      <c r="B24" s="20" t="s">
        <v>1</v>
      </c>
      <c r="C24" s="20" t="s">
        <v>11</v>
      </c>
      <c r="D24" s="20" t="s">
        <v>26</v>
      </c>
      <c r="E24" s="20" t="s">
        <v>27</v>
      </c>
      <c r="F24" s="20" t="s">
        <v>1</v>
      </c>
      <c r="G24" s="20" t="s">
        <v>11</v>
      </c>
      <c r="H24" s="20" t="s">
        <v>28</v>
      </c>
      <c r="I24" s="21" t="s">
        <v>29</v>
      </c>
    </row>
    <row r="25" spans="1:9">
      <c r="A25" s="22">
        <v>1</v>
      </c>
      <c r="B25" s="25">
        <v>177.69</v>
      </c>
      <c r="C25" s="30">
        <v>193.85</v>
      </c>
      <c r="D25" s="25">
        <f>C25-B25</f>
        <v>16.159999999999997</v>
      </c>
      <c r="E25" s="23">
        <f>D25/B25</f>
        <v>9.0944904046372885E-2</v>
      </c>
      <c r="F25" s="25">
        <v>178.46</v>
      </c>
      <c r="G25" s="25">
        <f>G5/0.65</f>
        <v>175.38461538461539</v>
      </c>
      <c r="H25" s="25">
        <f>G25-F25</f>
        <v>-3.0753846153846212</v>
      </c>
      <c r="I25" s="24">
        <f>H25/F25</f>
        <v>-1.7232907180234344E-2</v>
      </c>
    </row>
    <row r="26" spans="1:9">
      <c r="A26" s="22">
        <v>2</v>
      </c>
      <c r="B26" s="25">
        <v>253.85</v>
      </c>
      <c r="C26" s="25">
        <v>295.38</v>
      </c>
      <c r="D26" s="25">
        <f t="shared" ref="D26:D34" si="6">C26-B26</f>
        <v>41.53</v>
      </c>
      <c r="E26" s="23">
        <f t="shared" ref="E26:E34" si="7">D26/B26</f>
        <v>0.16360055150679537</v>
      </c>
      <c r="F26" s="25">
        <v>273.85000000000002</v>
      </c>
      <c r="G26" s="25">
        <f>G6/0.65</f>
        <v>263.07692307692309</v>
      </c>
      <c r="H26" s="25">
        <f t="shared" ref="H26:H34" si="8">G26-F26</f>
        <v>-10.773076923076928</v>
      </c>
      <c r="I26" s="24">
        <f t="shared" ref="I26:I34" si="9">H26/F26</f>
        <v>-3.9339335121697745E-2</v>
      </c>
    </row>
    <row r="27" spans="1:9">
      <c r="A27" s="22">
        <v>3</v>
      </c>
      <c r="B27" s="25">
        <v>125.38</v>
      </c>
      <c r="C27" s="25">
        <v>136.15</v>
      </c>
      <c r="D27" s="25">
        <f t="shared" si="6"/>
        <v>10.77000000000001</v>
      </c>
      <c r="E27" s="23">
        <f t="shared" si="7"/>
        <v>8.5898867442973439E-2</v>
      </c>
      <c r="F27" s="25">
        <v>143.08000000000001</v>
      </c>
      <c r="G27" s="25">
        <f>G7/0.65</f>
        <v>119.23076923076923</v>
      </c>
      <c r="H27" s="25">
        <f t="shared" si="8"/>
        <v>-23.849230769230786</v>
      </c>
      <c r="I27" s="24">
        <f t="shared" si="9"/>
        <v>-0.16668458742822745</v>
      </c>
    </row>
    <row r="28" spans="1:9">
      <c r="A28" s="22">
        <v>4</v>
      </c>
      <c r="B28" s="25">
        <v>128.46</v>
      </c>
      <c r="C28" s="25">
        <v>144.62</v>
      </c>
      <c r="D28" s="25">
        <f t="shared" si="6"/>
        <v>16.159999999999997</v>
      </c>
      <c r="E28" s="23">
        <f t="shared" si="7"/>
        <v>0.12579791374746999</v>
      </c>
      <c r="F28" s="25">
        <v>135.38499999999999</v>
      </c>
      <c r="G28" s="25">
        <v>126.923</v>
      </c>
      <c r="H28" s="25">
        <f t="shared" si="8"/>
        <v>-8.4619999999999891</v>
      </c>
      <c r="I28" s="24">
        <f t="shared" si="9"/>
        <v>-6.2503231524910358E-2</v>
      </c>
    </row>
    <row r="29" spans="1:9">
      <c r="A29" s="22">
        <v>5</v>
      </c>
      <c r="B29" s="25">
        <v>180.77</v>
      </c>
      <c r="C29" s="25">
        <v>199.23</v>
      </c>
      <c r="D29" s="25">
        <f t="shared" si="6"/>
        <v>18.45999999999998</v>
      </c>
      <c r="E29" s="23">
        <f t="shared" si="7"/>
        <v>0.10211871438844929</v>
      </c>
      <c r="F29" s="25">
        <v>183.85</v>
      </c>
      <c r="G29" s="25">
        <v>185.38</v>
      </c>
      <c r="H29" s="25">
        <f t="shared" si="8"/>
        <v>1.5300000000000011</v>
      </c>
      <c r="I29" s="24">
        <f t="shared" si="9"/>
        <v>8.3220016317650317E-3</v>
      </c>
    </row>
    <row r="30" spans="1:9">
      <c r="A30" s="22">
        <v>6</v>
      </c>
      <c r="B30" s="25">
        <v>88.46</v>
      </c>
      <c r="C30" s="25">
        <v>119.23</v>
      </c>
      <c r="D30" s="25">
        <f t="shared" si="6"/>
        <v>30.77000000000001</v>
      </c>
      <c r="E30" s="23">
        <f t="shared" si="7"/>
        <v>0.34784083201446997</v>
      </c>
      <c r="F30" s="25">
        <v>120.77</v>
      </c>
      <c r="G30" s="25">
        <v>136.15</v>
      </c>
      <c r="H30" s="25">
        <f t="shared" si="8"/>
        <v>15.38000000000001</v>
      </c>
      <c r="I30" s="24">
        <f t="shared" si="9"/>
        <v>0.12734950732797889</v>
      </c>
    </row>
    <row r="31" spans="1:9">
      <c r="A31" s="22">
        <v>7</v>
      </c>
      <c r="B31" s="25">
        <v>114.62</v>
      </c>
      <c r="C31" s="25">
        <v>144.62</v>
      </c>
      <c r="D31" s="25">
        <f t="shared" si="6"/>
        <v>30</v>
      </c>
      <c r="E31" s="23">
        <f t="shared" si="7"/>
        <v>0.2617344268016053</v>
      </c>
      <c r="F31" s="25">
        <v>126.92</v>
      </c>
      <c r="G31" s="25">
        <v>127.69</v>
      </c>
      <c r="H31" s="25">
        <f t="shared" si="8"/>
        <v>0.76999999999999602</v>
      </c>
      <c r="I31" s="24">
        <f t="shared" si="9"/>
        <v>6.0668137409391433E-3</v>
      </c>
    </row>
    <row r="32" spans="1:9">
      <c r="A32" s="22">
        <v>8</v>
      </c>
      <c r="B32" s="25">
        <v>196.92</v>
      </c>
      <c r="C32" s="25">
        <v>220</v>
      </c>
      <c r="D32" s="25">
        <f t="shared" si="6"/>
        <v>23.080000000000013</v>
      </c>
      <c r="E32" s="23">
        <f t="shared" si="7"/>
        <v>0.11720495632744268</v>
      </c>
      <c r="F32" s="25">
        <v>186.15</v>
      </c>
      <c r="G32" s="25">
        <v>183.077</v>
      </c>
      <c r="H32" s="25">
        <f t="shared" si="8"/>
        <v>-3.0730000000000075</v>
      </c>
      <c r="I32" s="24">
        <f t="shared" si="9"/>
        <v>-1.650819231802314E-2</v>
      </c>
    </row>
    <row r="33" spans="1:15">
      <c r="A33" s="22">
        <v>9</v>
      </c>
      <c r="B33" s="25">
        <v>168.92</v>
      </c>
      <c r="C33" s="25">
        <v>211.69</v>
      </c>
      <c r="D33" s="25">
        <f t="shared" si="6"/>
        <v>42.77000000000001</v>
      </c>
      <c r="E33" s="23">
        <f t="shared" si="7"/>
        <v>0.25319677954061104</v>
      </c>
      <c r="F33" s="25">
        <v>181.85</v>
      </c>
      <c r="G33" s="25">
        <v>191.38</v>
      </c>
      <c r="H33" s="25">
        <f t="shared" si="8"/>
        <v>9.5300000000000011</v>
      </c>
      <c r="I33" s="24">
        <f t="shared" si="9"/>
        <v>5.2405828979928522E-2</v>
      </c>
    </row>
    <row r="34" spans="1:15">
      <c r="A34" s="22">
        <v>10</v>
      </c>
      <c r="B34" s="25">
        <v>158.46</v>
      </c>
      <c r="C34" s="25">
        <v>206.15</v>
      </c>
      <c r="D34" s="25">
        <f t="shared" si="6"/>
        <v>47.69</v>
      </c>
      <c r="E34" s="23">
        <f t="shared" si="7"/>
        <v>0.30095923261390883</v>
      </c>
      <c r="F34" s="25">
        <v>181.54</v>
      </c>
      <c r="G34" s="25">
        <v>173.08</v>
      </c>
      <c r="H34" s="25">
        <f t="shared" si="8"/>
        <v>-8.4599999999999795</v>
      </c>
      <c r="I34" s="24">
        <f t="shared" si="9"/>
        <v>-4.6601299988983033E-2</v>
      </c>
    </row>
    <row r="35" spans="1:15">
      <c r="A35" s="22"/>
      <c r="B35" s="20"/>
      <c r="C35" s="20"/>
      <c r="D35" s="20"/>
      <c r="E35" s="20"/>
      <c r="F35" s="20"/>
      <c r="G35" s="20"/>
      <c r="H35" s="20"/>
      <c r="I35" s="21"/>
    </row>
    <row r="36" spans="1:15">
      <c r="A36" s="22" t="s">
        <v>22</v>
      </c>
      <c r="B36" s="25">
        <f t="shared" ref="B36:I36" si="10">AVERAGE(B25:B34)</f>
        <v>159.35300000000001</v>
      </c>
      <c r="C36" s="25">
        <f t="shared" si="10"/>
        <v>187.09200000000001</v>
      </c>
      <c r="D36" s="25">
        <f t="shared" si="10"/>
        <v>27.738999999999997</v>
      </c>
      <c r="E36" s="23">
        <f t="shared" si="10"/>
        <v>0.18492971784300988</v>
      </c>
      <c r="F36" s="25">
        <f t="shared" si="10"/>
        <v>171.18550000000002</v>
      </c>
      <c r="G36" s="25">
        <f t="shared" si="10"/>
        <v>168.13723076923074</v>
      </c>
      <c r="H36" s="25">
        <f t="shared" si="10"/>
        <v>-3.0482692307692303</v>
      </c>
      <c r="I36" s="24">
        <f t="shared" si="10"/>
        <v>-1.547254018814645E-2</v>
      </c>
      <c r="J36" s="6"/>
    </row>
    <row r="37" spans="1:15">
      <c r="A37" s="26" t="s">
        <v>23</v>
      </c>
      <c r="B37" s="27">
        <f t="shared" ref="B37:I37" si="11">__xlfn.STDEV.S(B25:B34)</f>
        <v>47.567054203046325</v>
      </c>
      <c r="C37" s="27">
        <f t="shared" si="11"/>
        <v>52.470709247054067</v>
      </c>
      <c r="D37" s="27">
        <f t="shared" si="11"/>
        <v>12.877041111131781</v>
      </c>
      <c r="E37" s="28">
        <f t="shared" si="11"/>
        <v>9.695262199916764E-2</v>
      </c>
      <c r="F37" s="27">
        <f t="shared" si="11"/>
        <v>44.435900179046882</v>
      </c>
      <c r="G37" s="27">
        <f t="shared" si="11"/>
        <v>43.334426974835544</v>
      </c>
      <c r="H37" s="27">
        <f t="shared" si="11"/>
        <v>10.976252169391056</v>
      </c>
      <c r="I37" s="29">
        <f t="shared" si="11"/>
        <v>7.6489286438100115E-2</v>
      </c>
    </row>
    <row r="39" spans="1:15">
      <c r="A39" s="16"/>
      <c r="B39" s="33" t="s">
        <v>19</v>
      </c>
      <c r="C39" s="33"/>
      <c r="D39" s="17"/>
      <c r="E39" s="17"/>
      <c r="F39" s="17"/>
      <c r="G39" s="17"/>
      <c r="H39" s="17"/>
      <c r="I39" s="18"/>
    </row>
    <row r="40" spans="1:15">
      <c r="A40" s="22" t="s">
        <v>16</v>
      </c>
      <c r="B40" s="20" t="s">
        <v>17</v>
      </c>
      <c r="C40" s="20"/>
      <c r="D40" s="20"/>
      <c r="E40" s="20"/>
      <c r="F40" s="20" t="s">
        <v>18</v>
      </c>
      <c r="G40" s="20"/>
      <c r="H40" s="20"/>
      <c r="I40" s="21"/>
      <c r="M40" s="16" t="s">
        <v>30</v>
      </c>
      <c r="N40" s="17" t="s">
        <v>32</v>
      </c>
      <c r="O40" s="18" t="s">
        <v>31</v>
      </c>
    </row>
    <row r="41" spans="1:15">
      <c r="A41" s="22"/>
      <c r="B41" s="20" t="s">
        <v>1</v>
      </c>
      <c r="C41" s="20" t="s">
        <v>11</v>
      </c>
      <c r="D41" s="20" t="s">
        <v>26</v>
      </c>
      <c r="E41" s="20" t="s">
        <v>27</v>
      </c>
      <c r="F41" s="20" t="s">
        <v>1</v>
      </c>
      <c r="G41" s="20" t="s">
        <v>11</v>
      </c>
      <c r="H41" s="20" t="s">
        <v>26</v>
      </c>
      <c r="I41" s="21" t="s">
        <v>27</v>
      </c>
      <c r="M41" s="22">
        <v>1</v>
      </c>
      <c r="N41" s="20" t="s">
        <v>33</v>
      </c>
      <c r="O41" s="21">
        <v>20</v>
      </c>
    </row>
    <row r="42" spans="1:15">
      <c r="A42" s="22">
        <v>1</v>
      </c>
      <c r="B42" s="25">
        <v>169.7</v>
      </c>
      <c r="C42" s="25">
        <v>180.7</v>
      </c>
      <c r="D42" s="20">
        <f>C42-B42</f>
        <v>11</v>
      </c>
      <c r="E42" s="23">
        <f>D42/B42</f>
        <v>6.4820271066588095E-2</v>
      </c>
      <c r="F42" s="25">
        <v>165.1</v>
      </c>
      <c r="G42" s="25">
        <v>165.9</v>
      </c>
      <c r="H42" s="25">
        <f>G42-F42</f>
        <v>0.80000000000001137</v>
      </c>
      <c r="I42" s="24">
        <f>H42/F42</f>
        <v>4.8455481526348361E-3</v>
      </c>
      <c r="M42" s="22">
        <v>2</v>
      </c>
      <c r="N42" s="20" t="s">
        <v>33</v>
      </c>
      <c r="O42" s="21">
        <v>34</v>
      </c>
    </row>
    <row r="43" spans="1:15">
      <c r="A43" s="22">
        <v>2</v>
      </c>
      <c r="B43" s="25">
        <v>227.3</v>
      </c>
      <c r="C43" s="25">
        <v>271.10000000000002</v>
      </c>
      <c r="D43" s="20">
        <f t="shared" ref="D43:D51" si="12">C43-B43</f>
        <v>43.800000000000011</v>
      </c>
      <c r="E43" s="23">
        <f t="shared" ref="E43:E51" si="13">D43/B43</f>
        <v>0.19269687637483507</v>
      </c>
      <c r="F43" s="25">
        <v>251.1</v>
      </c>
      <c r="G43" s="25">
        <v>252.81692307692305</v>
      </c>
      <c r="H43" s="25">
        <f>G43-F43</f>
        <v>1.7169230769230523</v>
      </c>
      <c r="I43" s="24">
        <f t="shared" ref="I43:I51" si="14">H43/F43</f>
        <v>6.8376068376067396E-3</v>
      </c>
      <c r="M43" s="22">
        <v>3</v>
      </c>
      <c r="N43" s="20" t="s">
        <v>34</v>
      </c>
      <c r="O43" s="21">
        <v>34</v>
      </c>
    </row>
    <row r="44" spans="1:15">
      <c r="A44" s="22">
        <v>3</v>
      </c>
      <c r="B44" s="25">
        <v>120.6</v>
      </c>
      <c r="C44" s="25">
        <v>129</v>
      </c>
      <c r="D44" s="20">
        <f t="shared" si="12"/>
        <v>8.4000000000000057</v>
      </c>
      <c r="E44" s="23">
        <f t="shared" si="13"/>
        <v>6.9651741293532382E-2</v>
      </c>
      <c r="F44" s="25">
        <v>130.6</v>
      </c>
      <c r="G44" s="25">
        <v>102.9</v>
      </c>
      <c r="H44" s="25">
        <f t="shared" ref="H44:H51" si="15">G44-F44</f>
        <v>-27.699999999999989</v>
      </c>
      <c r="I44" s="24">
        <f t="shared" si="14"/>
        <v>-0.21209800918836133</v>
      </c>
      <c r="M44" s="22">
        <v>4</v>
      </c>
      <c r="N44" s="20" t="s">
        <v>36</v>
      </c>
      <c r="O44" s="21">
        <v>40</v>
      </c>
    </row>
    <row r="45" spans="1:15">
      <c r="A45" s="22">
        <v>4</v>
      </c>
      <c r="B45" s="25">
        <v>120.6</v>
      </c>
      <c r="C45" s="25">
        <v>136.69999999999999</v>
      </c>
      <c r="D45" s="20">
        <f t="shared" si="12"/>
        <v>16.099999999999994</v>
      </c>
      <c r="E45" s="23">
        <f t="shared" si="13"/>
        <v>0.1334991708126036</v>
      </c>
      <c r="F45" s="25">
        <v>127.5</v>
      </c>
      <c r="G45" s="25">
        <v>118.3</v>
      </c>
      <c r="H45" s="25">
        <f t="shared" si="15"/>
        <v>-9.2000000000000028</v>
      </c>
      <c r="I45" s="24">
        <f t="shared" si="14"/>
        <v>-7.2156862745098055E-2</v>
      </c>
      <c r="M45" s="22">
        <v>5</v>
      </c>
      <c r="N45" s="20" t="s">
        <v>33</v>
      </c>
      <c r="O45" s="21">
        <v>41</v>
      </c>
    </row>
    <row r="46" spans="1:15">
      <c r="A46" s="22">
        <v>5</v>
      </c>
      <c r="B46" s="25">
        <v>165.1</v>
      </c>
      <c r="C46" s="25">
        <v>179.7</v>
      </c>
      <c r="D46" s="20">
        <f t="shared" si="12"/>
        <v>14.599999999999994</v>
      </c>
      <c r="E46" s="23">
        <f t="shared" si="13"/>
        <v>8.843125378558446E-2</v>
      </c>
      <c r="F46" s="25">
        <v>168.2</v>
      </c>
      <c r="G46" s="25">
        <v>170.76923076923077</v>
      </c>
      <c r="H46" s="25">
        <f t="shared" si="15"/>
        <v>2.569230769230785</v>
      </c>
      <c r="I46" s="24">
        <f t="shared" si="14"/>
        <v>1.5274855940729994E-2</v>
      </c>
      <c r="M46" s="22">
        <v>6</v>
      </c>
      <c r="N46" s="20" t="s">
        <v>35</v>
      </c>
      <c r="O46" s="21">
        <v>43</v>
      </c>
    </row>
    <row r="47" spans="1:15">
      <c r="A47" s="22">
        <v>6</v>
      </c>
      <c r="B47" s="25">
        <v>76</v>
      </c>
      <c r="C47" s="25">
        <v>102.9</v>
      </c>
      <c r="D47" s="20">
        <f t="shared" si="12"/>
        <v>26.900000000000006</v>
      </c>
      <c r="E47" s="23">
        <f t="shared" si="13"/>
        <v>0.35394736842105273</v>
      </c>
      <c r="F47" s="25">
        <v>110.6</v>
      </c>
      <c r="G47" s="25">
        <v>129</v>
      </c>
      <c r="H47" s="25">
        <f t="shared" si="15"/>
        <v>18.400000000000006</v>
      </c>
      <c r="I47" s="24">
        <f t="shared" si="14"/>
        <v>0.16636528028933098</v>
      </c>
      <c r="M47" s="22">
        <v>7</v>
      </c>
      <c r="N47" s="20" t="s">
        <v>36</v>
      </c>
      <c r="O47" s="21">
        <v>25</v>
      </c>
    </row>
    <row r="48" spans="1:15">
      <c r="A48" s="22">
        <v>7</v>
      </c>
      <c r="B48" s="25">
        <v>108.3</v>
      </c>
      <c r="C48" s="25">
        <v>136.69999999999999</v>
      </c>
      <c r="D48" s="20">
        <f t="shared" si="12"/>
        <v>28.399999999999991</v>
      </c>
      <c r="E48" s="23">
        <f t="shared" si="13"/>
        <v>0.26223453370267769</v>
      </c>
      <c r="F48" s="25">
        <v>118.3</v>
      </c>
      <c r="G48" s="25">
        <v>126</v>
      </c>
      <c r="H48" s="25">
        <f t="shared" si="15"/>
        <v>7.7000000000000028</v>
      </c>
      <c r="I48" s="24">
        <f t="shared" si="14"/>
        <v>6.5088757396449731E-2</v>
      </c>
      <c r="M48" s="22">
        <v>8</v>
      </c>
      <c r="N48" s="20" t="s">
        <v>34</v>
      </c>
      <c r="O48" s="21">
        <v>26</v>
      </c>
    </row>
    <row r="49" spans="1:15">
      <c r="A49" s="22">
        <v>8</v>
      </c>
      <c r="B49" s="25">
        <v>167.38461538461539</v>
      </c>
      <c r="C49" s="25">
        <v>192</v>
      </c>
      <c r="D49" s="25">
        <f t="shared" si="12"/>
        <v>24.615384615384613</v>
      </c>
      <c r="E49" s="23">
        <f t="shared" si="13"/>
        <v>0.14705882352941174</v>
      </c>
      <c r="F49" s="25">
        <v>155.81076923076924</v>
      </c>
      <c r="G49" s="25">
        <v>154.15384615384616</v>
      </c>
      <c r="H49" s="25">
        <f t="shared" si="15"/>
        <v>-1.6569230769230785</v>
      </c>
      <c r="I49" s="24">
        <f t="shared" si="14"/>
        <v>-1.0634201250037037E-2</v>
      </c>
      <c r="M49" s="22">
        <v>9</v>
      </c>
      <c r="N49" s="20" t="s">
        <v>34</v>
      </c>
      <c r="O49" s="21">
        <v>28</v>
      </c>
    </row>
    <row r="50" spans="1:15">
      <c r="A50" s="22">
        <v>9</v>
      </c>
      <c r="B50" s="25">
        <v>141.38861538461538</v>
      </c>
      <c r="C50" s="25">
        <v>194.12184615384615</v>
      </c>
      <c r="D50" s="25">
        <f t="shared" si="12"/>
        <v>52.733230769230772</v>
      </c>
      <c r="E50" s="23">
        <f t="shared" si="13"/>
        <v>0.37296659724534459</v>
      </c>
      <c r="F50" s="25">
        <v>146.20430769230771</v>
      </c>
      <c r="G50" s="25">
        <v>145.4523076923077</v>
      </c>
      <c r="H50" s="25">
        <f t="shared" si="15"/>
        <v>-0.75200000000000955</v>
      </c>
      <c r="I50" s="24">
        <f t="shared" si="14"/>
        <v>-5.1434873012265883E-3</v>
      </c>
      <c r="M50" s="26">
        <v>10</v>
      </c>
      <c r="N50" s="31" t="s">
        <v>33</v>
      </c>
      <c r="O50" s="32">
        <v>21</v>
      </c>
    </row>
    <row r="51" spans="1:15">
      <c r="A51" s="22">
        <v>10</v>
      </c>
      <c r="B51" s="25">
        <v>131.0476923076923</v>
      </c>
      <c r="C51" s="25">
        <v>174.76923076923075</v>
      </c>
      <c r="D51" s="25">
        <f t="shared" si="12"/>
        <v>43.721538461538444</v>
      </c>
      <c r="E51" s="23">
        <f t="shared" si="13"/>
        <v>0.33363073924936298</v>
      </c>
      <c r="F51" s="25">
        <v>153.58153846153846</v>
      </c>
      <c r="G51" s="25">
        <v>140.88461538461539</v>
      </c>
      <c r="H51" s="25">
        <f t="shared" si="15"/>
        <v>-12.696923076923071</v>
      </c>
      <c r="I51" s="24">
        <f t="shared" si="14"/>
        <v>-8.2672196177425133E-2</v>
      </c>
    </row>
    <row r="52" spans="1:15">
      <c r="A52" s="22"/>
      <c r="B52" s="20"/>
      <c r="C52" s="20"/>
      <c r="D52" s="20"/>
      <c r="E52" s="20"/>
      <c r="F52" s="20"/>
      <c r="G52" s="20"/>
      <c r="H52" s="20"/>
      <c r="I52" s="21"/>
    </row>
    <row r="53" spans="1:15">
      <c r="A53" s="22" t="s">
        <v>22</v>
      </c>
      <c r="B53" s="25">
        <f>AVERAGE(B42:B51)</f>
        <v>142.7420923076923</v>
      </c>
      <c r="C53" s="25">
        <f t="shared" ref="C53:I53" si="16">AVERAGE(C42:C51)</f>
        <v>169.7691076923077</v>
      </c>
      <c r="D53" s="25">
        <f t="shared" si="16"/>
        <v>27.027015384615378</v>
      </c>
      <c r="E53" s="23">
        <f t="shared" si="16"/>
        <v>0.20189373754809931</v>
      </c>
      <c r="F53" s="25">
        <f t="shared" si="16"/>
        <v>152.69966153846156</v>
      </c>
      <c r="G53" s="25">
        <f t="shared" si="16"/>
        <v>150.61769230769229</v>
      </c>
      <c r="H53" s="25">
        <f t="shared" si="16"/>
        <v>-2.0819692307692295</v>
      </c>
      <c r="I53" s="24">
        <f t="shared" si="16"/>
        <v>-1.2429270804539589E-2</v>
      </c>
    </row>
    <row r="54" spans="1:15">
      <c r="A54" s="26" t="s">
        <v>23</v>
      </c>
      <c r="B54" s="27">
        <f t="shared" ref="B54:I54" si="17">__xlfn.STDEV.S(B42:B51)</f>
        <v>41.824764757561709</v>
      </c>
      <c r="C54" s="27">
        <f t="shared" si="17"/>
        <v>47.044961840801797</v>
      </c>
      <c r="D54" s="27">
        <f t="shared" si="17"/>
        <v>15.297886951274174</v>
      </c>
      <c r="E54" s="28">
        <f t="shared" si="17"/>
        <v>0.12032454358593495</v>
      </c>
      <c r="F54" s="27">
        <f t="shared" si="17"/>
        <v>39.733050911575795</v>
      </c>
      <c r="G54" s="27">
        <f t="shared" si="17"/>
        <v>41.650665407200776</v>
      </c>
      <c r="H54" s="27">
        <f t="shared" si="17"/>
        <v>12.387922283521318</v>
      </c>
      <c r="I54" s="29">
        <f t="shared" si="17"/>
        <v>9.87921783833422E-2</v>
      </c>
    </row>
    <row r="56" spans="1:15">
      <c r="A56" s="16"/>
      <c r="B56" s="33" t="s">
        <v>20</v>
      </c>
      <c r="C56" s="33"/>
      <c r="D56" s="17"/>
      <c r="E56" s="17"/>
      <c r="F56" s="17"/>
      <c r="G56" s="17"/>
      <c r="H56" s="17"/>
      <c r="I56" s="18"/>
    </row>
    <row r="57" spans="1:15">
      <c r="A57" s="22" t="s">
        <v>16</v>
      </c>
      <c r="B57" s="20" t="s">
        <v>17</v>
      </c>
      <c r="C57" s="20"/>
      <c r="D57" s="20"/>
      <c r="E57" s="20"/>
      <c r="F57" s="20" t="s">
        <v>18</v>
      </c>
      <c r="G57" s="20"/>
      <c r="H57" s="20"/>
      <c r="I57" s="21"/>
    </row>
    <row r="58" spans="1:15">
      <c r="A58" s="22"/>
      <c r="B58" s="20" t="s">
        <v>1</v>
      </c>
      <c r="C58" s="20" t="s">
        <v>11</v>
      </c>
      <c r="D58" s="20" t="s">
        <v>26</v>
      </c>
      <c r="E58" s="20" t="s">
        <v>27</v>
      </c>
      <c r="F58" s="20" t="s">
        <v>1</v>
      </c>
      <c r="G58" s="20" t="s">
        <v>11</v>
      </c>
      <c r="H58" s="20" t="s">
        <v>26</v>
      </c>
      <c r="I58" s="21" t="s">
        <v>27</v>
      </c>
    </row>
    <row r="59" spans="1:15">
      <c r="A59" s="22">
        <v>1</v>
      </c>
      <c r="B59" s="25">
        <v>7.7</v>
      </c>
      <c r="C59" s="25">
        <v>13.1</v>
      </c>
      <c r="D59" s="25">
        <f>C59-B59</f>
        <v>5.3999999999999995</v>
      </c>
      <c r="E59" s="23">
        <f>D59/B59</f>
        <v>0.7012987012987012</v>
      </c>
      <c r="F59" s="25">
        <v>13.1</v>
      </c>
      <c r="G59" s="25">
        <v>9.1999999999999993</v>
      </c>
      <c r="H59" s="25">
        <f>G59-F59</f>
        <v>-3.9000000000000004</v>
      </c>
      <c r="I59" s="24">
        <f>H59/F59</f>
        <v>-0.29770992366412219</v>
      </c>
    </row>
    <row r="60" spans="1:15">
      <c r="A60" s="22">
        <v>2</v>
      </c>
      <c r="B60" s="25">
        <v>10</v>
      </c>
      <c r="C60" s="25">
        <v>10.8</v>
      </c>
      <c r="D60" s="25">
        <f t="shared" ref="D60:D68" si="18">C60-B60</f>
        <v>0.80000000000000071</v>
      </c>
      <c r="E60" s="23">
        <f t="shared" ref="E60:E68" si="19">D60/B60</f>
        <v>8.0000000000000071E-2</v>
      </c>
      <c r="F60" s="25">
        <v>8.4</v>
      </c>
      <c r="G60" s="25">
        <v>10.26</v>
      </c>
      <c r="H60" s="25">
        <f t="shared" ref="H60:H68" si="20">G60-F60</f>
        <v>1.8599999999999994</v>
      </c>
      <c r="I60" s="24">
        <f t="shared" ref="I60:I68" si="21">H60/F60</f>
        <v>0.22142857142857136</v>
      </c>
    </row>
    <row r="61" spans="1:15">
      <c r="A61" s="22">
        <v>3</v>
      </c>
      <c r="B61" s="25">
        <v>4.5999999999999996</v>
      </c>
      <c r="C61" s="25">
        <v>6.9</v>
      </c>
      <c r="D61" s="25">
        <f t="shared" si="18"/>
        <v>2.3000000000000007</v>
      </c>
      <c r="E61" s="23">
        <f t="shared" si="19"/>
        <v>0.50000000000000022</v>
      </c>
      <c r="F61" s="25">
        <v>12.3</v>
      </c>
      <c r="G61" s="25">
        <v>16.100000000000001</v>
      </c>
      <c r="H61" s="25">
        <f t="shared" si="20"/>
        <v>3.8000000000000007</v>
      </c>
      <c r="I61" s="24">
        <f t="shared" si="21"/>
        <v>0.30894308943089432</v>
      </c>
    </row>
    <row r="62" spans="1:15">
      <c r="A62" s="22">
        <v>4</v>
      </c>
      <c r="B62" s="25">
        <v>7.7</v>
      </c>
      <c r="C62" s="25">
        <v>7.7</v>
      </c>
      <c r="D62" s="25">
        <f t="shared" si="18"/>
        <v>0</v>
      </c>
      <c r="E62" s="23">
        <f t="shared" si="19"/>
        <v>0</v>
      </c>
      <c r="F62" s="25">
        <v>7.7</v>
      </c>
      <c r="G62" s="25">
        <v>8.4</v>
      </c>
      <c r="H62" s="25">
        <f t="shared" si="20"/>
        <v>0.70000000000000018</v>
      </c>
      <c r="I62" s="24">
        <f t="shared" si="21"/>
        <v>9.0909090909090925E-2</v>
      </c>
    </row>
    <row r="63" spans="1:15">
      <c r="A63" s="22">
        <v>5</v>
      </c>
      <c r="B63" s="25">
        <v>15.4</v>
      </c>
      <c r="C63" s="25">
        <v>19.2</v>
      </c>
      <c r="D63" s="25">
        <f t="shared" si="18"/>
        <v>3.7999999999999989</v>
      </c>
      <c r="E63" s="23">
        <f t="shared" si="19"/>
        <v>0.24675324675324667</v>
      </c>
      <c r="F63" s="25">
        <v>15.4</v>
      </c>
      <c r="G63" s="25">
        <v>14.615384615384615</v>
      </c>
      <c r="H63" s="25">
        <f t="shared" si="20"/>
        <v>-0.78461538461538538</v>
      </c>
      <c r="I63" s="24">
        <f t="shared" si="21"/>
        <v>-5.0949050949051E-2</v>
      </c>
    </row>
    <row r="64" spans="1:15">
      <c r="A64" s="22">
        <v>6</v>
      </c>
      <c r="B64" s="25">
        <v>12.3</v>
      </c>
      <c r="C64" s="25">
        <v>16.100000000000001</v>
      </c>
      <c r="D64" s="25">
        <f t="shared" si="18"/>
        <v>3.8000000000000007</v>
      </c>
      <c r="E64" s="23">
        <f t="shared" si="19"/>
        <v>0.30894308943089432</v>
      </c>
      <c r="F64" s="25">
        <v>10</v>
      </c>
      <c r="G64" s="25">
        <v>6.9</v>
      </c>
      <c r="H64" s="25">
        <f t="shared" si="20"/>
        <v>-3.0999999999999996</v>
      </c>
      <c r="I64" s="24">
        <f t="shared" si="21"/>
        <v>-0.30999999999999994</v>
      </c>
    </row>
    <row r="65" spans="1:9">
      <c r="A65" s="22">
        <v>7</v>
      </c>
      <c r="B65" s="25">
        <v>6.1</v>
      </c>
      <c r="C65" s="25">
        <v>7.7</v>
      </c>
      <c r="D65" s="25">
        <f t="shared" si="18"/>
        <v>1.6000000000000005</v>
      </c>
      <c r="E65" s="23">
        <f t="shared" si="19"/>
        <v>0.26229508196721324</v>
      </c>
      <c r="F65" s="25">
        <v>8.4</v>
      </c>
      <c r="G65" s="25">
        <v>1.5</v>
      </c>
      <c r="H65" s="25">
        <f t="shared" si="20"/>
        <v>-6.9</v>
      </c>
      <c r="I65" s="24">
        <f t="shared" si="21"/>
        <v>-0.8214285714285714</v>
      </c>
    </row>
    <row r="66" spans="1:9">
      <c r="A66" s="22">
        <v>8</v>
      </c>
      <c r="B66" s="25">
        <v>29.538461538461537</v>
      </c>
      <c r="C66" s="25">
        <v>27.999999999999996</v>
      </c>
      <c r="D66" s="25">
        <f t="shared" si="18"/>
        <v>-1.5384615384615401</v>
      </c>
      <c r="E66" s="23">
        <f t="shared" si="19"/>
        <v>-5.2083333333333391E-2</v>
      </c>
      <c r="F66" s="25">
        <v>30.343076923076922</v>
      </c>
      <c r="G66" s="25">
        <v>28.923076923076923</v>
      </c>
      <c r="H66" s="25">
        <f t="shared" si="20"/>
        <v>-1.4199999999999982</v>
      </c>
      <c r="I66" s="24">
        <f t="shared" si="21"/>
        <v>-4.6798154438979812E-2</v>
      </c>
    </row>
    <row r="67" spans="1:9">
      <c r="A67" s="22">
        <v>9</v>
      </c>
      <c r="B67" s="25">
        <v>27.534461538461539</v>
      </c>
      <c r="C67" s="25">
        <v>17.570461538461537</v>
      </c>
      <c r="D67" s="25">
        <f t="shared" si="18"/>
        <v>-9.9640000000000022</v>
      </c>
      <c r="E67" s="23">
        <f t="shared" si="19"/>
        <v>-0.36187379172393763</v>
      </c>
      <c r="F67" s="25">
        <v>35.641846153846153</v>
      </c>
      <c r="G67" s="25">
        <v>45.932307692307695</v>
      </c>
      <c r="H67" s="25">
        <f t="shared" si="20"/>
        <v>10.290461538461543</v>
      </c>
      <c r="I67" s="24">
        <f t="shared" si="21"/>
        <v>0.28871853309851869</v>
      </c>
    </row>
    <row r="68" spans="1:9">
      <c r="A68" s="22">
        <v>10</v>
      </c>
      <c r="B68" s="25">
        <v>27.413846153846151</v>
      </c>
      <c r="C68" s="25">
        <v>31.38461538461538</v>
      </c>
      <c r="D68" s="25">
        <f t="shared" si="18"/>
        <v>3.9707692307692284</v>
      </c>
      <c r="E68" s="23">
        <f t="shared" si="19"/>
        <v>0.14484538975251129</v>
      </c>
      <c r="F68" s="25">
        <v>27.956923076923076</v>
      </c>
      <c r="G68" s="25">
        <v>32.192307692307693</v>
      </c>
      <c r="H68" s="25">
        <f t="shared" si="20"/>
        <v>4.2353846153846177</v>
      </c>
      <c r="I68" s="24">
        <f t="shared" si="21"/>
        <v>0.15149680827646939</v>
      </c>
    </row>
    <row r="69" spans="1:9">
      <c r="A69" s="22"/>
      <c r="B69" s="20"/>
      <c r="C69" s="20"/>
      <c r="D69" s="20"/>
      <c r="E69" s="20"/>
      <c r="F69" s="20"/>
      <c r="G69" s="20"/>
      <c r="H69" s="20"/>
      <c r="I69" s="21"/>
    </row>
    <row r="70" spans="1:9">
      <c r="A70" s="22" t="s">
        <v>22</v>
      </c>
      <c r="B70" s="25">
        <f>AVERAGE(B59:B68)</f>
        <v>14.828676923076923</v>
      </c>
      <c r="C70" s="25">
        <f t="shared" ref="C70:I70" si="22">AVERAGE(C59:C68)</f>
        <v>15.845507692307695</v>
      </c>
      <c r="D70" s="25">
        <f t="shared" si="22"/>
        <v>1.016830769230769</v>
      </c>
      <c r="E70" s="23">
        <f t="shared" si="22"/>
        <v>0.18301783841452962</v>
      </c>
      <c r="F70" s="25">
        <f t="shared" si="22"/>
        <v>16.924184615384615</v>
      </c>
      <c r="G70" s="25">
        <f t="shared" si="22"/>
        <v>17.402307692307694</v>
      </c>
      <c r="H70" s="25">
        <f t="shared" si="22"/>
        <v>0.47812307692307776</v>
      </c>
      <c r="I70" s="24">
        <f t="shared" si="22"/>
        <v>-4.6538960733717959E-2</v>
      </c>
    </row>
    <row r="71" spans="1:9">
      <c r="A71" s="26" t="s">
        <v>23</v>
      </c>
      <c r="B71" s="27">
        <f t="shared" ref="B71:I71" si="23">__xlfn.STDEV.S(B59:B68)</f>
        <v>9.7107594984406287</v>
      </c>
      <c r="C71" s="27">
        <f t="shared" si="23"/>
        <v>8.4931610477356632</v>
      </c>
      <c r="D71" s="27">
        <f t="shared" si="23"/>
        <v>4.3919841132176334</v>
      </c>
      <c r="E71" s="28">
        <f t="shared" si="23"/>
        <v>0.29684297863027886</v>
      </c>
      <c r="F71" s="27">
        <f t="shared" si="23"/>
        <v>10.375306225129945</v>
      </c>
      <c r="G71" s="27">
        <f t="shared" si="23"/>
        <v>13.89408299510332</v>
      </c>
      <c r="H71" s="27">
        <f t="shared" si="23"/>
        <v>4.8875997977842323</v>
      </c>
      <c r="I71" s="29">
        <f t="shared" si="23"/>
        <v>0.34986565720628598</v>
      </c>
    </row>
  </sheetData>
  <mergeCells count="4">
    <mergeCell ref="B2:C2"/>
    <mergeCell ref="B22:C22"/>
    <mergeCell ref="B39:C39"/>
    <mergeCell ref="B56:C56"/>
  </mergeCells>
  <phoneticPr fontId="0" type="noConversion"/>
  <pageMargins left="0.7" right="0.7" top="0.75" bottom="0.75" header="0.3" footer="0.3"/>
  <pageSetup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B5" sqref="B5"/>
    </sheetView>
  </sheetViews>
  <sheetFormatPr defaultRowHeight="15"/>
  <cols>
    <col min="1" max="1" width="28.42578125" customWidth="1"/>
    <col min="2" max="2" width="18.85546875" style="1" customWidth="1"/>
    <col min="3" max="3" width="20.5703125" customWidth="1"/>
    <col min="4" max="4" width="26.7109375" customWidth="1"/>
    <col min="5" max="5" width="24.42578125" customWidth="1"/>
    <col min="6" max="6" width="13.85546875" customWidth="1"/>
    <col min="7" max="7" width="5.85546875" customWidth="1"/>
    <col min="8" max="8" width="21.42578125" customWidth="1"/>
    <col min="9" max="9" width="6" customWidth="1"/>
  </cols>
  <sheetData>
    <row r="1" spans="1:9">
      <c r="A1" t="s">
        <v>42</v>
      </c>
      <c r="B1" s="8"/>
    </row>
    <row r="2" spans="1:9">
      <c r="A2" t="s">
        <v>1</v>
      </c>
      <c r="B2" s="8" t="s">
        <v>21</v>
      </c>
      <c r="C2" t="s">
        <v>37</v>
      </c>
      <c r="D2" t="s">
        <v>38</v>
      </c>
      <c r="E2" t="s">
        <v>39</v>
      </c>
      <c r="F2" t="s">
        <v>40</v>
      </c>
      <c r="G2" t="s">
        <v>0</v>
      </c>
      <c r="H2" t="s">
        <v>41</v>
      </c>
      <c r="I2" t="s">
        <v>0</v>
      </c>
    </row>
    <row r="3" spans="1:9">
      <c r="A3" t="s">
        <v>2</v>
      </c>
      <c r="B3" s="1">
        <v>165</v>
      </c>
      <c r="C3">
        <v>237.3</v>
      </c>
      <c r="D3">
        <v>10</v>
      </c>
      <c r="E3">
        <v>227.3</v>
      </c>
      <c r="F3">
        <v>6.5</v>
      </c>
      <c r="G3" s="7">
        <v>4.2000000000000003E-2</v>
      </c>
      <c r="H3">
        <v>148</v>
      </c>
      <c r="I3" s="7">
        <f>1-G3</f>
        <v>0.95799999999999996</v>
      </c>
    </row>
    <row r="4" spans="1:9">
      <c r="A4" t="s">
        <v>3</v>
      </c>
      <c r="B4" s="1">
        <v>178</v>
      </c>
      <c r="C4">
        <v>259.60000000000002</v>
      </c>
      <c r="D4">
        <v>8.4</v>
      </c>
      <c r="E4">
        <v>251.1</v>
      </c>
      <c r="F4">
        <v>5.5</v>
      </c>
      <c r="G4" s="7">
        <v>3.3000000000000002E-2</v>
      </c>
      <c r="H4">
        <v>163.5</v>
      </c>
      <c r="I4" s="7">
        <f>1-G4</f>
        <v>0.96699999999999997</v>
      </c>
    </row>
    <row r="5" spans="1:9">
      <c r="A5" t="s">
        <v>11</v>
      </c>
      <c r="G5" s="7"/>
      <c r="I5" s="7"/>
    </row>
    <row r="6" spans="1:9">
      <c r="A6" t="s">
        <v>2</v>
      </c>
      <c r="B6" s="1">
        <v>192</v>
      </c>
      <c r="C6" s="4">
        <v>281.89999999999998</v>
      </c>
      <c r="D6">
        <v>10.8</v>
      </c>
      <c r="E6">
        <v>271.10000000000002</v>
      </c>
      <c r="F6">
        <v>7</v>
      </c>
      <c r="G6" s="7">
        <v>3.7999999999999999E-2</v>
      </c>
      <c r="H6">
        <v>176.5</v>
      </c>
      <c r="I6" s="7">
        <f>1-G6</f>
        <v>0.96199999999999997</v>
      </c>
    </row>
    <row r="7" spans="1:9">
      <c r="A7" t="s">
        <v>4</v>
      </c>
      <c r="B7" s="1">
        <v>171</v>
      </c>
      <c r="C7" s="6">
        <f>171/0.65</f>
        <v>263.07692307692309</v>
      </c>
      <c r="D7" s="6">
        <v>10.3</v>
      </c>
      <c r="E7" s="6">
        <v>252.8</v>
      </c>
      <c r="F7" s="6">
        <v>6.7</v>
      </c>
      <c r="G7" s="7">
        <v>3.9E-2</v>
      </c>
      <c r="H7" s="6">
        <v>164.3</v>
      </c>
      <c r="I7" s="7">
        <v>0.96099999999999997</v>
      </c>
    </row>
    <row r="9" spans="1:9">
      <c r="A9" t="s">
        <v>14</v>
      </c>
      <c r="B9" s="1">
        <f t="shared" ref="B9:I10" si="0">B6-B3</f>
        <v>27</v>
      </c>
      <c r="C9">
        <f t="shared" si="0"/>
        <v>44.599999999999966</v>
      </c>
      <c r="D9">
        <f t="shared" si="0"/>
        <v>0.80000000000000071</v>
      </c>
      <c r="E9">
        <f t="shared" si="0"/>
        <v>43.800000000000011</v>
      </c>
      <c r="F9">
        <f t="shared" si="0"/>
        <v>0.5</v>
      </c>
      <c r="G9" s="7">
        <f t="shared" si="0"/>
        <v>-4.0000000000000036E-3</v>
      </c>
      <c r="H9">
        <f t="shared" si="0"/>
        <v>28.5</v>
      </c>
      <c r="I9" s="7">
        <f t="shared" si="0"/>
        <v>4.0000000000000036E-3</v>
      </c>
    </row>
    <row r="10" spans="1:9">
      <c r="A10" t="s">
        <v>6</v>
      </c>
      <c r="B10" s="1">
        <f t="shared" si="0"/>
        <v>-7</v>
      </c>
      <c r="C10" s="6">
        <f t="shared" si="0"/>
        <v>3.4769230769230717</v>
      </c>
      <c r="D10" s="6">
        <f t="shared" si="0"/>
        <v>1.9000000000000004</v>
      </c>
      <c r="E10" s="6">
        <f t="shared" si="0"/>
        <v>1.7000000000000171</v>
      </c>
      <c r="F10" s="6">
        <f t="shared" si="0"/>
        <v>1.2000000000000002</v>
      </c>
      <c r="G10" s="6">
        <f t="shared" si="0"/>
        <v>5.9999999999999984E-3</v>
      </c>
      <c r="H10" s="6">
        <f t="shared" si="0"/>
        <v>0.80000000000001137</v>
      </c>
      <c r="I10" s="7">
        <f t="shared" si="0"/>
        <v>-6.0000000000000053E-3</v>
      </c>
    </row>
    <row r="20" spans="2:2">
      <c r="B20" s="2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B5" sqref="B5"/>
    </sheetView>
  </sheetViews>
  <sheetFormatPr defaultRowHeight="15"/>
  <cols>
    <col min="1" max="1" width="28.42578125" customWidth="1"/>
    <col min="2" max="2" width="16.7109375" style="1" customWidth="1"/>
    <col min="3" max="3" width="23.28515625" customWidth="1"/>
    <col min="4" max="4" width="28.28515625" customWidth="1"/>
    <col min="5" max="5" width="24.7109375" customWidth="1"/>
    <col min="6" max="6" width="13.42578125" customWidth="1"/>
    <col min="7" max="7" width="7.28515625" customWidth="1"/>
    <col min="8" max="8" width="13.42578125" customWidth="1"/>
    <col min="9" max="9" width="10.5703125" customWidth="1"/>
  </cols>
  <sheetData>
    <row r="1" spans="1:9">
      <c r="A1" t="s">
        <v>42</v>
      </c>
      <c r="B1" s="8"/>
    </row>
    <row r="2" spans="1:9">
      <c r="A2" t="s">
        <v>1</v>
      </c>
      <c r="B2" s="8" t="s">
        <v>21</v>
      </c>
      <c r="C2" t="s">
        <v>37</v>
      </c>
      <c r="D2" t="s">
        <v>38</v>
      </c>
      <c r="E2" t="s">
        <v>39</v>
      </c>
      <c r="F2" t="s">
        <v>40</v>
      </c>
      <c r="G2" t="s">
        <v>0</v>
      </c>
      <c r="H2" t="s">
        <v>41</v>
      </c>
      <c r="I2" t="s">
        <v>0</v>
      </c>
    </row>
    <row r="3" spans="1:9">
      <c r="A3" t="s">
        <v>2</v>
      </c>
      <c r="B3" s="1">
        <v>81.5</v>
      </c>
      <c r="C3" s="4">
        <v>125.2</v>
      </c>
      <c r="D3">
        <v>4.5999999999999996</v>
      </c>
      <c r="E3">
        <v>120.6</v>
      </c>
      <c r="F3">
        <v>3</v>
      </c>
      <c r="G3" s="7">
        <v>3.6999999999999998E-2</v>
      </c>
      <c r="H3">
        <v>78.5</v>
      </c>
      <c r="I3" s="7">
        <v>0.96299999999999997</v>
      </c>
    </row>
    <row r="4" spans="1:9">
      <c r="A4" t="s">
        <v>3</v>
      </c>
      <c r="B4" s="1">
        <v>93</v>
      </c>
      <c r="C4">
        <v>142.9</v>
      </c>
      <c r="D4">
        <v>12.3</v>
      </c>
      <c r="E4">
        <v>130.6</v>
      </c>
      <c r="F4">
        <v>8</v>
      </c>
      <c r="G4" s="7">
        <v>8.5999999999999993E-2</v>
      </c>
      <c r="H4">
        <v>85</v>
      </c>
      <c r="I4" s="7">
        <v>0.91400000000000003</v>
      </c>
    </row>
    <row r="5" spans="1:9">
      <c r="A5" t="s">
        <v>11</v>
      </c>
    </row>
    <row r="6" spans="1:9">
      <c r="A6" t="s">
        <v>2</v>
      </c>
      <c r="B6" s="1">
        <v>88.5</v>
      </c>
      <c r="C6">
        <v>135.9</v>
      </c>
      <c r="D6">
        <v>6.9</v>
      </c>
      <c r="E6">
        <v>129</v>
      </c>
      <c r="F6">
        <v>4.5</v>
      </c>
      <c r="G6" s="7">
        <v>5.0999999999999997E-2</v>
      </c>
      <c r="H6">
        <v>84</v>
      </c>
      <c r="I6" s="7">
        <v>0.94899999999999995</v>
      </c>
    </row>
    <row r="7" spans="1:9">
      <c r="A7" t="s">
        <v>4</v>
      </c>
      <c r="B7" s="1">
        <v>77.5</v>
      </c>
      <c r="C7">
        <v>119</v>
      </c>
      <c r="D7">
        <v>16.100000000000001</v>
      </c>
      <c r="E7">
        <v>102.9</v>
      </c>
      <c r="F7">
        <v>10.5</v>
      </c>
      <c r="G7" s="7">
        <v>0.13500000000000001</v>
      </c>
      <c r="H7">
        <v>67</v>
      </c>
      <c r="I7" s="7">
        <v>0.86499999999999999</v>
      </c>
    </row>
    <row r="9" spans="1:9">
      <c r="A9" t="s">
        <v>7</v>
      </c>
      <c r="B9" s="1">
        <f t="shared" ref="B9:F10" si="0">B6-B3</f>
        <v>7</v>
      </c>
      <c r="C9">
        <f t="shared" si="0"/>
        <v>10.700000000000003</v>
      </c>
      <c r="D9">
        <f t="shared" si="0"/>
        <v>2.3000000000000007</v>
      </c>
      <c r="E9">
        <f t="shared" si="0"/>
        <v>8.4000000000000057</v>
      </c>
      <c r="F9">
        <f t="shared" si="0"/>
        <v>1.5</v>
      </c>
      <c r="G9" s="7">
        <f t="shared" ref="G9:I10" si="1">G6-G3</f>
        <v>1.3999999999999999E-2</v>
      </c>
      <c r="H9">
        <f t="shared" si="1"/>
        <v>5.5</v>
      </c>
      <c r="I9" s="7">
        <f t="shared" si="1"/>
        <v>-1.4000000000000012E-2</v>
      </c>
    </row>
    <row r="10" spans="1:9">
      <c r="A10" t="s">
        <v>8</v>
      </c>
      <c r="B10" s="1">
        <f t="shared" si="0"/>
        <v>-15.5</v>
      </c>
      <c r="C10">
        <f t="shared" si="0"/>
        <v>-23.900000000000006</v>
      </c>
      <c r="D10">
        <f t="shared" si="0"/>
        <v>3.8000000000000007</v>
      </c>
      <c r="E10">
        <f t="shared" si="0"/>
        <v>-27.699999999999989</v>
      </c>
      <c r="F10">
        <f t="shared" si="0"/>
        <v>2.5</v>
      </c>
      <c r="G10" s="7">
        <f t="shared" si="1"/>
        <v>4.9000000000000016E-2</v>
      </c>
      <c r="H10">
        <f t="shared" si="1"/>
        <v>-18</v>
      </c>
      <c r="I10" s="7">
        <f t="shared" si="1"/>
        <v>-4.9000000000000044E-2</v>
      </c>
    </row>
    <row r="19" spans="2:2">
      <c r="B19" s="2"/>
    </row>
    <row r="20" spans="2:2">
      <c r="B20" s="2"/>
    </row>
    <row r="21" spans="2:2">
      <c r="B21" s="2"/>
    </row>
    <row r="22" spans="2:2">
      <c r="B22" s="2"/>
    </row>
  </sheetData>
  <phoneticPr fontId="0" type="noConversion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B5" sqref="B5"/>
    </sheetView>
  </sheetViews>
  <sheetFormatPr defaultRowHeight="15"/>
  <cols>
    <col min="1" max="1" width="28.42578125" customWidth="1"/>
    <col min="2" max="2" width="18.85546875" style="1" customWidth="1"/>
    <col min="3" max="3" width="18.7109375" customWidth="1"/>
    <col min="4" max="4" width="21.85546875" customWidth="1"/>
    <col min="5" max="5" width="22.7109375" customWidth="1"/>
    <col min="6" max="6" width="13.140625" customWidth="1"/>
    <col min="7" max="7" width="6.5703125" customWidth="1"/>
    <col min="8" max="8" width="12.42578125" customWidth="1"/>
    <col min="9" max="9" width="6.28515625" customWidth="1"/>
  </cols>
  <sheetData>
    <row r="1" spans="1:9">
      <c r="A1" t="s">
        <v>42</v>
      </c>
      <c r="B1" s="8"/>
    </row>
    <row r="2" spans="1:9">
      <c r="A2" t="s">
        <v>1</v>
      </c>
      <c r="B2" s="8" t="s">
        <v>21</v>
      </c>
      <c r="C2" t="s">
        <v>37</v>
      </c>
      <c r="D2" t="s">
        <v>38</v>
      </c>
      <c r="E2" t="s">
        <v>39</v>
      </c>
      <c r="F2" t="s">
        <v>40</v>
      </c>
      <c r="G2" t="s">
        <v>0</v>
      </c>
      <c r="H2" t="s">
        <v>41</v>
      </c>
      <c r="I2" t="s">
        <v>0</v>
      </c>
    </row>
    <row r="3" spans="1:9">
      <c r="A3" t="s">
        <v>2</v>
      </c>
      <c r="B3" s="1">
        <v>83.5</v>
      </c>
      <c r="C3">
        <v>128.30000000000001</v>
      </c>
      <c r="D3">
        <v>7.7</v>
      </c>
      <c r="E3">
        <v>120.6</v>
      </c>
      <c r="F3">
        <v>5</v>
      </c>
      <c r="G3" s="7">
        <v>0.06</v>
      </c>
      <c r="H3">
        <v>78.5</v>
      </c>
      <c r="I3" s="7">
        <v>0.94</v>
      </c>
    </row>
    <row r="4" spans="1:9">
      <c r="A4" t="s">
        <v>3</v>
      </c>
      <c r="B4" s="1">
        <v>88</v>
      </c>
      <c r="C4" s="4">
        <v>135.19999999999999</v>
      </c>
      <c r="D4">
        <v>7.7</v>
      </c>
      <c r="E4">
        <v>127.5</v>
      </c>
      <c r="F4">
        <v>5</v>
      </c>
      <c r="G4" s="7">
        <v>5.7000000000000002E-2</v>
      </c>
      <c r="H4">
        <v>83</v>
      </c>
      <c r="I4" s="7">
        <v>0.94299999999999995</v>
      </c>
    </row>
    <row r="5" spans="1:9">
      <c r="A5" t="s">
        <v>11</v>
      </c>
    </row>
    <row r="6" spans="1:9">
      <c r="A6" t="s">
        <v>2</v>
      </c>
      <c r="B6" s="1">
        <v>94</v>
      </c>
      <c r="C6">
        <v>144.4</v>
      </c>
      <c r="D6">
        <v>7.7</v>
      </c>
      <c r="E6">
        <v>136.69999999999999</v>
      </c>
      <c r="F6">
        <v>5</v>
      </c>
      <c r="G6" s="7">
        <v>5.2999999999999999E-2</v>
      </c>
      <c r="H6">
        <v>89</v>
      </c>
      <c r="I6" s="7">
        <v>0.94699999999999995</v>
      </c>
    </row>
    <row r="7" spans="1:9">
      <c r="A7" t="s">
        <v>4</v>
      </c>
      <c r="B7" s="1">
        <v>82.5</v>
      </c>
      <c r="C7">
        <v>126.7</v>
      </c>
      <c r="D7">
        <v>8.4</v>
      </c>
      <c r="E7">
        <v>118.3</v>
      </c>
      <c r="F7">
        <v>5.5</v>
      </c>
      <c r="G7" s="7">
        <v>6.7000000000000004E-2</v>
      </c>
      <c r="H7">
        <v>77</v>
      </c>
      <c r="I7" s="7">
        <v>0.93300000000000005</v>
      </c>
    </row>
    <row r="9" spans="1:9">
      <c r="A9" t="s">
        <v>7</v>
      </c>
      <c r="B9" s="1">
        <f t="shared" ref="B9:I10" si="0">B6-B3</f>
        <v>10.5</v>
      </c>
      <c r="C9">
        <f t="shared" si="0"/>
        <v>16.099999999999994</v>
      </c>
      <c r="D9">
        <f t="shared" si="0"/>
        <v>0</v>
      </c>
      <c r="E9">
        <f t="shared" si="0"/>
        <v>16.099999999999994</v>
      </c>
      <c r="F9">
        <f t="shared" si="0"/>
        <v>0</v>
      </c>
      <c r="G9" s="7">
        <f t="shared" si="0"/>
        <v>-6.9999999999999993E-3</v>
      </c>
      <c r="H9">
        <f t="shared" si="0"/>
        <v>10.5</v>
      </c>
      <c r="I9" s="7">
        <f t="shared" si="0"/>
        <v>7.0000000000000062E-3</v>
      </c>
    </row>
    <row r="10" spans="1:9">
      <c r="A10" t="s">
        <v>8</v>
      </c>
      <c r="B10" s="1">
        <f t="shared" si="0"/>
        <v>-5.5</v>
      </c>
      <c r="C10">
        <f t="shared" si="0"/>
        <v>-8.4999999999999858</v>
      </c>
      <c r="D10">
        <f t="shared" si="0"/>
        <v>0.70000000000000018</v>
      </c>
      <c r="E10">
        <f t="shared" si="0"/>
        <v>-9.2000000000000028</v>
      </c>
      <c r="F10">
        <f t="shared" si="0"/>
        <v>0.5</v>
      </c>
      <c r="G10" s="7">
        <f t="shared" si="0"/>
        <v>1.0000000000000002E-2</v>
      </c>
      <c r="H10">
        <f t="shared" si="0"/>
        <v>-6</v>
      </c>
      <c r="I10" s="7">
        <f t="shared" si="0"/>
        <v>-9.9999999999998979E-3</v>
      </c>
    </row>
    <row r="19" spans="2:2">
      <c r="B19" s="2"/>
    </row>
    <row r="20" spans="2:2">
      <c r="B20" s="2"/>
    </row>
    <row r="21" spans="2:2">
      <c r="B21" s="2"/>
    </row>
  </sheetData>
  <phoneticPr fontId="0" type="noConversion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B5" sqref="B5"/>
    </sheetView>
  </sheetViews>
  <sheetFormatPr defaultRowHeight="15"/>
  <cols>
    <col min="1" max="1" width="22.85546875" customWidth="1"/>
    <col min="2" max="2" width="15.7109375" style="1" customWidth="1"/>
    <col min="3" max="3" width="23.140625" customWidth="1"/>
    <col min="4" max="4" width="27.42578125" customWidth="1"/>
    <col min="5" max="5" width="15.85546875" customWidth="1"/>
    <col min="6" max="6" width="13.140625" customWidth="1"/>
    <col min="7" max="7" width="11.140625" customWidth="1"/>
    <col min="8" max="8" width="12.42578125" customWidth="1"/>
    <col min="9" max="9" width="11.7109375" customWidth="1"/>
  </cols>
  <sheetData>
    <row r="1" spans="1:9">
      <c r="A1" t="s">
        <v>42</v>
      </c>
      <c r="B1" s="8"/>
    </row>
    <row r="2" spans="1:9">
      <c r="A2" t="s">
        <v>1</v>
      </c>
      <c r="B2" s="8" t="s">
        <v>21</v>
      </c>
      <c r="C2" t="s">
        <v>37</v>
      </c>
      <c r="D2" t="s">
        <v>38</v>
      </c>
      <c r="E2" t="s">
        <v>39</v>
      </c>
      <c r="F2" t="s">
        <v>40</v>
      </c>
      <c r="G2" t="s">
        <v>0</v>
      </c>
      <c r="H2" t="s">
        <v>41</v>
      </c>
      <c r="I2" t="s">
        <v>0</v>
      </c>
    </row>
    <row r="3" spans="1:9">
      <c r="A3" t="s">
        <v>2</v>
      </c>
      <c r="B3" s="1">
        <v>117.5</v>
      </c>
      <c r="C3">
        <v>180.5</v>
      </c>
      <c r="D3">
        <v>15.4</v>
      </c>
      <c r="E3">
        <v>165.1</v>
      </c>
      <c r="F3">
        <v>10</v>
      </c>
      <c r="G3" s="7">
        <v>8.5000000000000006E-2</v>
      </c>
      <c r="H3">
        <v>107.5</v>
      </c>
      <c r="I3" s="7">
        <v>0.91500000000000004</v>
      </c>
    </row>
    <row r="4" spans="1:9">
      <c r="A4" t="s">
        <v>3</v>
      </c>
      <c r="B4" s="1">
        <v>119.5</v>
      </c>
      <c r="C4">
        <v>183.6</v>
      </c>
      <c r="D4">
        <v>15.4</v>
      </c>
      <c r="E4">
        <v>168.2</v>
      </c>
      <c r="F4">
        <v>10</v>
      </c>
      <c r="G4" s="7">
        <v>8.4000000000000005E-2</v>
      </c>
      <c r="H4">
        <v>109.5</v>
      </c>
      <c r="I4" s="7">
        <v>0.91600000000000004</v>
      </c>
    </row>
    <row r="5" spans="1:9">
      <c r="A5" t="s">
        <v>11</v>
      </c>
    </row>
    <row r="6" spans="1:9">
      <c r="A6" t="s">
        <v>2</v>
      </c>
      <c r="B6" s="1">
        <v>129.5</v>
      </c>
      <c r="C6" s="4">
        <v>198.9</v>
      </c>
      <c r="D6">
        <v>19.2</v>
      </c>
      <c r="E6">
        <v>179.7</v>
      </c>
      <c r="F6">
        <v>12.5</v>
      </c>
      <c r="G6" s="7">
        <v>9.7000000000000003E-2</v>
      </c>
      <c r="H6">
        <v>117</v>
      </c>
      <c r="I6" s="7">
        <v>0.90300000000000002</v>
      </c>
    </row>
    <row r="7" spans="1:9">
      <c r="A7" t="s">
        <v>4</v>
      </c>
      <c r="B7" s="1">
        <v>120.5</v>
      </c>
      <c r="C7" s="6">
        <f>B7/0.65</f>
        <v>185.38461538461539</v>
      </c>
      <c r="D7" s="6">
        <v>14.6</v>
      </c>
      <c r="E7" s="6">
        <v>170.8</v>
      </c>
      <c r="F7">
        <v>9.5</v>
      </c>
      <c r="G7" s="7">
        <v>7.9000000000000001E-2</v>
      </c>
      <c r="H7">
        <v>111</v>
      </c>
      <c r="I7" s="7">
        <v>0.92100000000000004</v>
      </c>
    </row>
    <row r="9" spans="1:9">
      <c r="A9" t="s">
        <v>7</v>
      </c>
      <c r="B9" s="1">
        <f t="shared" ref="B9:F10" si="0">B6-B3</f>
        <v>12</v>
      </c>
      <c r="C9">
        <f t="shared" si="0"/>
        <v>18.400000000000006</v>
      </c>
      <c r="D9">
        <f t="shared" si="0"/>
        <v>3.7999999999999989</v>
      </c>
      <c r="E9">
        <f t="shared" si="0"/>
        <v>14.599999999999994</v>
      </c>
      <c r="F9">
        <f t="shared" si="0"/>
        <v>2.5</v>
      </c>
      <c r="G9" s="7">
        <f t="shared" ref="G9:I10" si="1">G6-G3</f>
        <v>1.1999999999999997E-2</v>
      </c>
      <c r="H9">
        <f t="shared" si="1"/>
        <v>9.5</v>
      </c>
      <c r="I9" s="7">
        <f t="shared" si="1"/>
        <v>-1.2000000000000011E-2</v>
      </c>
    </row>
    <row r="10" spans="1:9">
      <c r="A10" t="s">
        <v>9</v>
      </c>
      <c r="B10" s="1">
        <f t="shared" si="0"/>
        <v>1</v>
      </c>
      <c r="C10" s="6">
        <f t="shared" si="0"/>
        <v>1.7846153846153925</v>
      </c>
      <c r="D10" s="6">
        <f t="shared" si="0"/>
        <v>-0.80000000000000071</v>
      </c>
      <c r="E10" s="6">
        <f t="shared" si="0"/>
        <v>2.6000000000000227</v>
      </c>
      <c r="F10" s="6">
        <f t="shared" si="0"/>
        <v>-0.5</v>
      </c>
      <c r="G10" s="7">
        <f t="shared" si="1"/>
        <v>-5.0000000000000044E-3</v>
      </c>
      <c r="H10" s="6">
        <f t="shared" si="1"/>
        <v>1.5</v>
      </c>
      <c r="I10" s="7">
        <f t="shared" si="1"/>
        <v>5.0000000000000044E-3</v>
      </c>
    </row>
    <row r="19" spans="2:2">
      <c r="B19" s="2"/>
    </row>
    <row r="20" spans="2:2">
      <c r="B20" s="2"/>
    </row>
    <row r="21" spans="2:2">
      <c r="B21" s="2"/>
    </row>
  </sheetData>
  <phoneticPr fontId="0" type="noConversion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B5" sqref="B5"/>
    </sheetView>
  </sheetViews>
  <sheetFormatPr defaultRowHeight="15"/>
  <cols>
    <col min="1" max="1" width="28.42578125" customWidth="1"/>
    <col min="2" max="2" width="18.85546875" style="1" customWidth="1"/>
    <col min="3" max="3" width="23.42578125" customWidth="1"/>
    <col min="4" max="4" width="18.85546875" customWidth="1"/>
    <col min="5" max="5" width="23.85546875" customWidth="1"/>
    <col min="6" max="6" width="14.42578125" customWidth="1"/>
    <col min="7" max="7" width="7.5703125" customWidth="1"/>
    <col min="8" max="8" width="13.85546875" customWidth="1"/>
  </cols>
  <sheetData>
    <row r="1" spans="1:9">
      <c r="A1" t="s">
        <v>42</v>
      </c>
      <c r="B1" s="8"/>
    </row>
    <row r="2" spans="1:9">
      <c r="A2" t="s">
        <v>1</v>
      </c>
      <c r="B2" s="8" t="s">
        <v>21</v>
      </c>
      <c r="C2" t="s">
        <v>37</v>
      </c>
      <c r="D2" t="s">
        <v>38</v>
      </c>
      <c r="E2" t="s">
        <v>39</v>
      </c>
      <c r="F2" t="s">
        <v>40</v>
      </c>
      <c r="G2" t="s">
        <v>0</v>
      </c>
      <c r="H2" t="s">
        <v>41</v>
      </c>
      <c r="I2" t="s">
        <v>0</v>
      </c>
    </row>
    <row r="3" spans="1:9">
      <c r="A3" t="s">
        <v>2</v>
      </c>
      <c r="B3" s="1">
        <v>57.5</v>
      </c>
      <c r="C3">
        <v>88.3</v>
      </c>
      <c r="D3">
        <v>12.3</v>
      </c>
      <c r="E3">
        <v>76</v>
      </c>
      <c r="F3">
        <v>8</v>
      </c>
      <c r="G3" s="7">
        <v>0.13900000000000001</v>
      </c>
      <c r="H3">
        <v>49.5</v>
      </c>
      <c r="I3" s="7">
        <v>0.86099999999999999</v>
      </c>
    </row>
    <row r="4" spans="1:9">
      <c r="A4" t="s">
        <v>3</v>
      </c>
      <c r="B4" s="1">
        <v>78.5</v>
      </c>
      <c r="C4">
        <v>120.6</v>
      </c>
      <c r="D4">
        <v>10</v>
      </c>
      <c r="E4">
        <v>110.6</v>
      </c>
      <c r="F4">
        <v>6.5</v>
      </c>
      <c r="G4" s="7">
        <v>8.3000000000000004E-2</v>
      </c>
      <c r="H4">
        <v>72</v>
      </c>
      <c r="I4" s="7">
        <v>0.91700000000000004</v>
      </c>
    </row>
    <row r="5" spans="1:9">
      <c r="A5" t="s">
        <v>11</v>
      </c>
    </row>
    <row r="6" spans="1:9">
      <c r="A6" t="s">
        <v>2</v>
      </c>
      <c r="B6" s="1">
        <v>77.5</v>
      </c>
      <c r="C6">
        <v>119</v>
      </c>
      <c r="D6">
        <v>16.100000000000001</v>
      </c>
      <c r="E6">
        <v>102.9</v>
      </c>
      <c r="F6">
        <v>10.5</v>
      </c>
      <c r="G6" s="7">
        <v>0.13500000000000001</v>
      </c>
      <c r="H6">
        <v>67</v>
      </c>
      <c r="I6" s="7">
        <v>0.86499999999999999</v>
      </c>
    </row>
    <row r="7" spans="1:9">
      <c r="A7" t="s">
        <v>4</v>
      </c>
      <c r="B7" s="1">
        <v>88.5</v>
      </c>
      <c r="C7">
        <v>135.9</v>
      </c>
      <c r="D7">
        <v>6.9</v>
      </c>
      <c r="E7">
        <v>129</v>
      </c>
      <c r="F7">
        <v>4.5</v>
      </c>
      <c r="G7" s="7">
        <v>5.0999999999999997E-2</v>
      </c>
      <c r="H7">
        <v>84</v>
      </c>
      <c r="I7" s="7">
        <v>0.94899999999999995</v>
      </c>
    </row>
    <row r="9" spans="1:9">
      <c r="A9" t="s">
        <v>10</v>
      </c>
      <c r="B9" s="1">
        <f t="shared" ref="B9:F10" si="0">B6-B3</f>
        <v>20</v>
      </c>
      <c r="C9">
        <f t="shared" si="0"/>
        <v>30.700000000000003</v>
      </c>
      <c r="D9">
        <f t="shared" si="0"/>
        <v>3.8000000000000007</v>
      </c>
      <c r="E9">
        <f t="shared" si="0"/>
        <v>26.900000000000006</v>
      </c>
      <c r="F9">
        <f t="shared" si="0"/>
        <v>2.5</v>
      </c>
      <c r="G9" s="7">
        <f t="shared" ref="G9:I10" si="1">G6-G3</f>
        <v>-4.0000000000000036E-3</v>
      </c>
      <c r="H9">
        <f t="shared" si="1"/>
        <v>17.5</v>
      </c>
      <c r="I9" s="7">
        <f t="shared" si="1"/>
        <v>4.0000000000000036E-3</v>
      </c>
    </row>
    <row r="10" spans="1:9">
      <c r="A10" t="s">
        <v>8</v>
      </c>
      <c r="B10" s="1">
        <f t="shared" si="0"/>
        <v>10</v>
      </c>
      <c r="C10">
        <f t="shared" si="0"/>
        <v>15.300000000000011</v>
      </c>
      <c r="D10">
        <f t="shared" si="0"/>
        <v>-3.0999999999999996</v>
      </c>
      <c r="E10">
        <f t="shared" si="0"/>
        <v>18.400000000000006</v>
      </c>
      <c r="F10">
        <f t="shared" si="0"/>
        <v>-2</v>
      </c>
      <c r="G10" s="7">
        <f t="shared" si="1"/>
        <v>-3.2000000000000008E-2</v>
      </c>
      <c r="H10">
        <f t="shared" si="1"/>
        <v>12</v>
      </c>
      <c r="I10" s="7">
        <f t="shared" si="1"/>
        <v>3.1999999999999917E-2</v>
      </c>
    </row>
    <row r="19" spans="2:2">
      <c r="B19" s="2"/>
    </row>
    <row r="20" spans="2:2">
      <c r="B20" s="2"/>
    </row>
    <row r="21" spans="2:2">
      <c r="B21" s="2"/>
    </row>
    <row r="22" spans="2:2">
      <c r="B22" s="2"/>
    </row>
  </sheetData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B1" sqref="B1"/>
    </sheetView>
  </sheetViews>
  <sheetFormatPr defaultRowHeight="15"/>
  <cols>
    <col min="1" max="1" width="28.42578125" customWidth="1"/>
    <col min="2" max="2" width="18.85546875" style="1" customWidth="1"/>
    <col min="3" max="3" width="21.7109375" customWidth="1"/>
    <col min="4" max="5" width="22.7109375" customWidth="1"/>
    <col min="6" max="6" width="13.140625" customWidth="1"/>
    <col min="7" max="7" width="6.28515625" customWidth="1"/>
    <col min="8" max="8" width="20.42578125" customWidth="1"/>
    <col min="9" max="9" width="11.5703125" customWidth="1"/>
  </cols>
  <sheetData>
    <row r="1" spans="1:9">
      <c r="A1" t="s">
        <v>42</v>
      </c>
      <c r="B1" s="8"/>
    </row>
    <row r="2" spans="1:9">
      <c r="A2" t="s">
        <v>1</v>
      </c>
      <c r="B2" s="8" t="s">
        <v>21</v>
      </c>
      <c r="C2" t="s">
        <v>37</v>
      </c>
      <c r="D2" t="s">
        <v>38</v>
      </c>
      <c r="E2" t="s">
        <v>39</v>
      </c>
      <c r="F2" t="s">
        <v>40</v>
      </c>
      <c r="G2" t="s">
        <v>0</v>
      </c>
      <c r="H2" t="s">
        <v>41</v>
      </c>
      <c r="I2" t="s">
        <v>0</v>
      </c>
    </row>
    <row r="3" spans="1:9">
      <c r="A3" t="s">
        <v>2</v>
      </c>
      <c r="B3" s="1">
        <v>74.5</v>
      </c>
      <c r="C3">
        <v>114.4</v>
      </c>
      <c r="D3">
        <v>6.1</v>
      </c>
      <c r="E3">
        <v>108.3</v>
      </c>
      <c r="F3">
        <v>4</v>
      </c>
      <c r="G3">
        <v>5.4</v>
      </c>
      <c r="H3">
        <v>70.5</v>
      </c>
      <c r="I3">
        <v>94.6</v>
      </c>
    </row>
    <row r="4" spans="1:9">
      <c r="A4" t="s">
        <v>3</v>
      </c>
      <c r="B4" s="1">
        <v>82.5</v>
      </c>
      <c r="C4">
        <v>126.7</v>
      </c>
      <c r="D4">
        <v>8.4</v>
      </c>
      <c r="E4">
        <v>118.3</v>
      </c>
      <c r="F4">
        <v>5.5</v>
      </c>
      <c r="G4">
        <v>6.7</v>
      </c>
      <c r="H4">
        <v>77</v>
      </c>
      <c r="I4">
        <v>93.3</v>
      </c>
    </row>
    <row r="5" spans="1:9">
      <c r="A5" t="s">
        <v>11</v>
      </c>
    </row>
    <row r="6" spans="1:9">
      <c r="A6" t="s">
        <v>2</v>
      </c>
      <c r="B6" s="1">
        <v>94</v>
      </c>
      <c r="C6">
        <v>144.4</v>
      </c>
      <c r="D6">
        <v>7.7</v>
      </c>
      <c r="E6">
        <v>136.69999999999999</v>
      </c>
      <c r="F6">
        <v>5</v>
      </c>
      <c r="G6">
        <v>5.3</v>
      </c>
      <c r="H6">
        <v>89</v>
      </c>
      <c r="I6">
        <v>94.7</v>
      </c>
    </row>
    <row r="7" spans="1:9">
      <c r="A7" t="s">
        <v>4</v>
      </c>
      <c r="B7" s="1">
        <v>83</v>
      </c>
      <c r="C7">
        <v>127.5</v>
      </c>
      <c r="D7">
        <v>1.5</v>
      </c>
      <c r="E7">
        <v>126</v>
      </c>
      <c r="F7">
        <v>1</v>
      </c>
      <c r="G7">
        <v>1.2</v>
      </c>
      <c r="H7">
        <v>82</v>
      </c>
      <c r="I7">
        <v>98.8</v>
      </c>
    </row>
    <row r="9" spans="1:9">
      <c r="A9" t="s">
        <v>10</v>
      </c>
      <c r="B9" s="1">
        <f t="shared" ref="B9:F10" si="0">B6-B3</f>
        <v>19.5</v>
      </c>
      <c r="C9">
        <f t="shared" si="0"/>
        <v>30</v>
      </c>
      <c r="D9">
        <f t="shared" si="0"/>
        <v>1.6000000000000005</v>
      </c>
      <c r="E9">
        <f t="shared" si="0"/>
        <v>28.399999999999991</v>
      </c>
      <c r="F9">
        <f t="shared" si="0"/>
        <v>1</v>
      </c>
      <c r="H9">
        <f>H6-H3</f>
        <v>18.5</v>
      </c>
    </row>
    <row r="10" spans="1:9">
      <c r="A10" t="s">
        <v>9</v>
      </c>
      <c r="B10" s="1">
        <f t="shared" si="0"/>
        <v>0.5</v>
      </c>
      <c r="C10">
        <f t="shared" si="0"/>
        <v>0.79999999999999716</v>
      </c>
      <c r="D10">
        <f t="shared" si="0"/>
        <v>-6.9</v>
      </c>
      <c r="E10">
        <f t="shared" si="0"/>
        <v>7.7000000000000028</v>
      </c>
      <c r="F10">
        <f t="shared" si="0"/>
        <v>-4.5</v>
      </c>
      <c r="H10">
        <f>H7-H4</f>
        <v>5</v>
      </c>
    </row>
    <row r="19" spans="2:2">
      <c r="B19" s="2"/>
    </row>
    <row r="20" spans="2:2">
      <c r="B20" s="2"/>
    </row>
    <row r="21" spans="2:2">
      <c r="B21" s="2"/>
    </row>
  </sheetData>
  <phoneticPr fontId="0" type="noConversion"/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B1" sqref="B1"/>
    </sheetView>
  </sheetViews>
  <sheetFormatPr defaultRowHeight="15"/>
  <cols>
    <col min="1" max="1" width="18.5703125" customWidth="1"/>
    <col min="2" max="2" width="22.140625" style="5" customWidth="1"/>
    <col min="3" max="3" width="23.5703125" customWidth="1"/>
    <col min="4" max="4" width="30.140625" customWidth="1"/>
    <col min="5" max="5" width="24.140625" customWidth="1"/>
    <col min="6" max="6" width="20.7109375" customWidth="1"/>
    <col min="8" max="8" width="21.140625" customWidth="1"/>
  </cols>
  <sheetData>
    <row r="1" spans="1:9">
      <c r="A1" t="s">
        <v>42</v>
      </c>
      <c r="B1" s="8"/>
    </row>
    <row r="2" spans="1:9">
      <c r="A2" t="s">
        <v>1</v>
      </c>
      <c r="B2" s="8" t="s">
        <v>21</v>
      </c>
      <c r="C2" t="s">
        <v>37</v>
      </c>
      <c r="D2" t="s">
        <v>38</v>
      </c>
      <c r="E2" t="s">
        <v>39</v>
      </c>
      <c r="F2" t="s">
        <v>40</v>
      </c>
      <c r="G2" t="s">
        <v>0</v>
      </c>
      <c r="H2" t="s">
        <v>41</v>
      </c>
      <c r="I2" t="s">
        <v>0</v>
      </c>
    </row>
    <row r="3" spans="1:9">
      <c r="A3" t="s">
        <v>2</v>
      </c>
      <c r="B3" s="8">
        <v>128</v>
      </c>
      <c r="C3" s="6">
        <v>196.9</v>
      </c>
      <c r="D3" s="6">
        <v>29.5</v>
      </c>
      <c r="E3" s="6">
        <v>167.4</v>
      </c>
      <c r="F3">
        <v>19.2</v>
      </c>
      <c r="G3" s="7">
        <v>0.15</v>
      </c>
      <c r="H3">
        <v>108.8</v>
      </c>
      <c r="I3" s="7">
        <v>0.85</v>
      </c>
    </row>
    <row r="4" spans="1:9">
      <c r="A4" t="s">
        <v>3</v>
      </c>
      <c r="B4" s="8">
        <v>121</v>
      </c>
      <c r="C4" s="6">
        <v>186.2</v>
      </c>
      <c r="D4" s="6">
        <v>30.3</v>
      </c>
      <c r="E4" s="6">
        <v>155.80000000000001</v>
      </c>
      <c r="F4" s="6">
        <v>19.7</v>
      </c>
      <c r="G4" s="7">
        <v>0.16300000000000001</v>
      </c>
      <c r="H4">
        <v>101.2</v>
      </c>
      <c r="I4" s="7">
        <v>0.83699999999999997</v>
      </c>
    </row>
    <row r="5" spans="1:9">
      <c r="A5" t="s">
        <v>11</v>
      </c>
      <c r="B5" s="8"/>
      <c r="C5" s="6"/>
    </row>
    <row r="6" spans="1:9">
      <c r="A6" t="s">
        <v>2</v>
      </c>
      <c r="B6" s="8">
        <v>143</v>
      </c>
      <c r="C6" s="6">
        <v>220</v>
      </c>
      <c r="D6" s="6">
        <v>28</v>
      </c>
      <c r="E6" s="6">
        <v>192</v>
      </c>
      <c r="F6">
        <v>18.2</v>
      </c>
      <c r="G6" s="7">
        <v>0.127</v>
      </c>
      <c r="H6">
        <v>124.8</v>
      </c>
      <c r="I6" s="7">
        <v>0.873</v>
      </c>
    </row>
    <row r="7" spans="1:9">
      <c r="A7" t="s">
        <v>4</v>
      </c>
      <c r="B7" s="8">
        <v>119</v>
      </c>
      <c r="C7" s="6">
        <v>183.1</v>
      </c>
      <c r="D7" s="6">
        <v>28.9</v>
      </c>
      <c r="E7" s="6">
        <v>154.19999999999999</v>
      </c>
      <c r="F7">
        <v>18.8</v>
      </c>
      <c r="G7" s="7">
        <v>0.158</v>
      </c>
      <c r="H7">
        <v>100.2</v>
      </c>
      <c r="I7" s="7">
        <v>0.84199999999999997</v>
      </c>
    </row>
    <row r="9" spans="1:9">
      <c r="A9" t="s">
        <v>12</v>
      </c>
      <c r="B9" s="5">
        <f t="shared" ref="B9:H10" si="0">B6-B3</f>
        <v>15</v>
      </c>
      <c r="C9" s="6">
        <f t="shared" si="0"/>
        <v>23.099999999999994</v>
      </c>
      <c r="D9" s="6">
        <f t="shared" si="0"/>
        <v>-1.5</v>
      </c>
      <c r="E9" s="6">
        <f t="shared" si="0"/>
        <v>24.599999999999994</v>
      </c>
      <c r="F9" s="6">
        <f t="shared" si="0"/>
        <v>-1</v>
      </c>
      <c r="G9" s="7">
        <f t="shared" si="0"/>
        <v>-2.2999999999999993E-2</v>
      </c>
      <c r="H9" s="6">
        <f t="shared" si="0"/>
        <v>16</v>
      </c>
      <c r="I9" s="7">
        <v>2.3E-2</v>
      </c>
    </row>
    <row r="10" spans="1:9">
      <c r="A10" t="s">
        <v>13</v>
      </c>
      <c r="B10" s="5">
        <f t="shared" si="0"/>
        <v>-2</v>
      </c>
      <c r="C10" s="6">
        <f t="shared" si="0"/>
        <v>-3.0999999999999943</v>
      </c>
      <c r="D10" s="6">
        <f t="shared" si="0"/>
        <v>-1.4000000000000021</v>
      </c>
      <c r="E10" s="6">
        <f t="shared" si="0"/>
        <v>-1.6000000000000227</v>
      </c>
      <c r="F10" s="6">
        <f t="shared" si="0"/>
        <v>-0.89999999999999858</v>
      </c>
      <c r="G10" s="7">
        <f t="shared" si="0"/>
        <v>-5.0000000000000044E-3</v>
      </c>
      <c r="H10" s="6">
        <f t="shared" si="0"/>
        <v>-1</v>
      </c>
      <c r="I10" s="7">
        <v>5.0000000000000001E-3</v>
      </c>
    </row>
  </sheetData>
  <phoneticPr fontId="0" type="noConversion"/>
  <pageMargins left="0.7" right="0.7" top="0.75" bottom="0.75" header="0.3" footer="0.3"/>
  <pageSetup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B1" sqref="B1"/>
    </sheetView>
  </sheetViews>
  <sheetFormatPr defaultRowHeight="15"/>
  <cols>
    <col min="1" max="1" width="18.5703125" customWidth="1"/>
    <col min="2" max="2" width="22.140625" style="5" customWidth="1"/>
    <col min="3" max="3" width="23.5703125" customWidth="1"/>
    <col min="4" max="4" width="30.140625" customWidth="1"/>
    <col min="5" max="5" width="30.28515625" customWidth="1"/>
    <col min="6" max="6" width="20.7109375" customWidth="1"/>
    <col min="8" max="8" width="21.28515625" customWidth="1"/>
  </cols>
  <sheetData>
    <row r="1" spans="1:9">
      <c r="A1" t="s">
        <v>42</v>
      </c>
      <c r="B1" s="8"/>
    </row>
    <row r="2" spans="1:9">
      <c r="A2" t="s">
        <v>1</v>
      </c>
      <c r="B2" s="8" t="s">
        <v>21</v>
      </c>
      <c r="C2" t="s">
        <v>37</v>
      </c>
      <c r="D2" t="s">
        <v>38</v>
      </c>
      <c r="E2" t="s">
        <v>39</v>
      </c>
      <c r="F2" t="s">
        <v>40</v>
      </c>
      <c r="G2" t="s">
        <v>0</v>
      </c>
      <c r="H2" t="s">
        <v>41</v>
      </c>
      <c r="I2" t="s">
        <v>0</v>
      </c>
    </row>
    <row r="3" spans="1:9">
      <c r="A3" t="s">
        <v>2</v>
      </c>
      <c r="B3" s="8">
        <v>109.8</v>
      </c>
      <c r="C3" s="6">
        <v>168.9</v>
      </c>
      <c r="D3" s="6">
        <v>27.56</v>
      </c>
      <c r="E3" s="6">
        <v>141.4</v>
      </c>
      <c r="F3" s="6">
        <v>17.899999999999999</v>
      </c>
      <c r="G3" s="7">
        <v>0.16300000000000001</v>
      </c>
      <c r="H3" s="6">
        <v>91.9</v>
      </c>
      <c r="I3" s="7">
        <v>0.83699999999999997</v>
      </c>
    </row>
    <row r="4" spans="1:9">
      <c r="A4" t="s">
        <v>3</v>
      </c>
      <c r="B4" s="8">
        <v>118.2</v>
      </c>
      <c r="C4" s="6">
        <v>181.8</v>
      </c>
      <c r="D4" s="6">
        <v>35.6</v>
      </c>
      <c r="E4" s="6">
        <v>146.26</v>
      </c>
      <c r="F4" s="6">
        <v>23.2</v>
      </c>
      <c r="G4" s="7">
        <v>0.19600000000000001</v>
      </c>
      <c r="H4" s="6">
        <v>95</v>
      </c>
      <c r="I4" s="7">
        <v>0.80400000000000005</v>
      </c>
    </row>
    <row r="5" spans="1:9">
      <c r="A5" t="s">
        <v>11</v>
      </c>
      <c r="B5" s="8"/>
      <c r="C5" s="6"/>
    </row>
    <row r="6" spans="1:9">
      <c r="A6" t="s">
        <v>2</v>
      </c>
      <c r="B6" s="8">
        <v>137.6</v>
      </c>
      <c r="C6" s="6">
        <v>211.7</v>
      </c>
      <c r="D6" s="6">
        <v>17.600000000000001</v>
      </c>
      <c r="E6" s="6">
        <v>194.1</v>
      </c>
      <c r="F6" s="6">
        <v>11.4</v>
      </c>
      <c r="G6" s="7">
        <v>8.3000000000000004E-2</v>
      </c>
      <c r="H6" s="6">
        <v>126.2</v>
      </c>
      <c r="I6" s="7">
        <v>0.91700000000000004</v>
      </c>
    </row>
    <row r="7" spans="1:9">
      <c r="A7" t="s">
        <v>4</v>
      </c>
      <c r="B7" s="8">
        <v>124.4</v>
      </c>
      <c r="C7" s="6">
        <v>191.4</v>
      </c>
      <c r="D7" s="6">
        <v>45.9</v>
      </c>
      <c r="E7" s="6">
        <v>145.5</v>
      </c>
      <c r="F7" s="6">
        <v>29.9</v>
      </c>
      <c r="G7" s="7">
        <v>0.24</v>
      </c>
      <c r="H7" s="6">
        <v>94.5</v>
      </c>
      <c r="I7" s="7">
        <v>0.76</v>
      </c>
    </row>
    <row r="9" spans="1:9">
      <c r="A9" t="s">
        <v>10</v>
      </c>
      <c r="B9" s="5">
        <f t="shared" ref="B9:I10" si="0">B6-B3</f>
        <v>27.799999999999997</v>
      </c>
      <c r="C9" s="6">
        <f t="shared" si="0"/>
        <v>42.799999999999983</v>
      </c>
      <c r="D9" s="6">
        <f t="shared" si="0"/>
        <v>-9.9599999999999973</v>
      </c>
      <c r="E9" s="6">
        <f t="shared" si="0"/>
        <v>52.699999999999989</v>
      </c>
      <c r="F9" s="6">
        <f t="shared" si="0"/>
        <v>-6.4999999999999982</v>
      </c>
      <c r="G9" s="7">
        <f t="shared" si="0"/>
        <v>-0.08</v>
      </c>
      <c r="H9" s="6">
        <f t="shared" si="0"/>
        <v>34.299999999999997</v>
      </c>
      <c r="I9" s="7">
        <f t="shared" si="0"/>
        <v>8.0000000000000071E-2</v>
      </c>
    </row>
    <row r="10" spans="1:9">
      <c r="A10" t="s">
        <v>6</v>
      </c>
      <c r="B10" s="5">
        <f t="shared" si="0"/>
        <v>6.2000000000000028</v>
      </c>
      <c r="C10" s="6">
        <f t="shared" si="0"/>
        <v>9.5999999999999943</v>
      </c>
      <c r="D10" s="6">
        <f t="shared" si="0"/>
        <v>10.299999999999997</v>
      </c>
      <c r="E10" s="6">
        <f t="shared" si="0"/>
        <v>-0.75999999999999091</v>
      </c>
      <c r="F10" s="6">
        <f t="shared" si="0"/>
        <v>6.6999999999999993</v>
      </c>
      <c r="G10" s="7">
        <f t="shared" si="0"/>
        <v>4.3999999999999984E-2</v>
      </c>
      <c r="H10" s="6">
        <f t="shared" si="0"/>
        <v>-0.5</v>
      </c>
      <c r="I10" s="7">
        <f t="shared" si="0"/>
        <v>-4.4000000000000039E-2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Case 1</vt:lpstr>
      <vt:lpstr>Case 2</vt:lpstr>
      <vt:lpstr>Case 3</vt:lpstr>
      <vt:lpstr>Case 4</vt:lpstr>
      <vt:lpstr>Case 5</vt:lpstr>
      <vt:lpstr>Case 6</vt:lpstr>
      <vt:lpstr>Case 7</vt:lpstr>
      <vt:lpstr>Case 8</vt:lpstr>
      <vt:lpstr>Case 9</vt:lpstr>
      <vt:lpstr>Case 10</vt:lpstr>
      <vt:lpstr>TABLES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</dc:creator>
  <cp:lastModifiedBy>chirurgiaplastica</cp:lastModifiedBy>
  <dcterms:created xsi:type="dcterms:W3CDTF">2013-05-24T09:58:27Z</dcterms:created>
  <dcterms:modified xsi:type="dcterms:W3CDTF">2014-04-28T08:53:14Z</dcterms:modified>
</cp:coreProperties>
</file>